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<sst xmlns="http://schemas.openxmlformats.org/spreadsheetml/2006/main" count="274" uniqueCount="173">
  <si>
    <t>Наименование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</si>
  <si>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</si>
  <si>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</si>
  <si>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Целевая статья</t>
  </si>
  <si>
    <t>Вид расх.</t>
  </si>
  <si>
    <t>Функционирование высшего должностного лица субъекта Российской Федерации и органа муниципального образования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</si>
  <si>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</si>
  <si>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</si>
  <si>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Резервный фонд</t>
  </si>
  <si>
    <t>Выполнение других обязательств государства</t>
  </si>
  <si>
    <t xml:space="preserve">Мобилизационная и вневоинская подготовка </t>
  </si>
  <si>
    <t xml:space="preserve"> Пенсионное обеспечение</t>
  </si>
  <si>
    <t/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</si>
  <si>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</si>
  <si>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</si>
  <si>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</si>
  <si>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</si>
  <si>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</si>
  <si>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</si>
  <si>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Государственная поддержка неработающих пенсионеров в органах власти и государственных органах области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</si>
  <si>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</si>
  <si>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</si>
  <si>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Непрограммные расходы</t>
  </si>
  <si>
    <t>Субвенция на осуществление первичного воинского учета на территориях, где отсутствуют военные комиссариаты</t>
  </si>
  <si>
    <t>600</t>
  </si>
  <si>
    <t>Обеспечение деятельности учреждений, подведомственных учредителю в сфере культуры (дома культуры)</t>
  </si>
  <si>
    <t>Обеспечение деятельности учреждений, подведомственных учредителю в сфере культуры (библиотеки)</t>
  </si>
  <si>
    <t>Мероприятия направленные на оплату уличного освещения</t>
  </si>
  <si>
    <t>Мероприятия направленные на оплату прочих мероприятий по благоустройству</t>
  </si>
  <si>
    <t>Всего расходов:</t>
  </si>
  <si>
    <t>500</t>
  </si>
  <si>
    <t>Высшее должностное лицо органа муниципального образования</t>
  </si>
  <si>
    <t>Муниципальная программа "Развитие образования и молодежная политика в  сельском поселении Бурмакино"</t>
  </si>
  <si>
    <t>Муниципальная программа "Защита населения и территории сельского поселения Бурмакино от чрезвычайных ситуаций, обеспечение пожарной безопасности  и безопасности людей на водных объектах"</t>
  </si>
  <si>
    <t>Муниципальная программа "Развитие культуры и туризма в сельском поселении Бурмакино"</t>
  </si>
  <si>
    <t>Муниципальная программа "Обеспечение качественными коммунальными услугами населения сельского поселения Бурмакино"</t>
  </si>
  <si>
    <t>Муниципальная программа "Развитие дорожного хозяйства и транспорта в сельском поселении Бурмакино"</t>
  </si>
  <si>
    <t>Муниципальная программа "Обеспечение доступным и комфортным жильем населения  сельского поселения Бурмакино"</t>
  </si>
  <si>
    <t>Муниципальная программа "Развитие физической культуры и спорта в сельском поселении Бурмакино"</t>
  </si>
  <si>
    <t>Муниципальная программа "Обеспечение общественного порядка и противодействие преступности на территории сельского поселения Бурмакино"</t>
  </si>
  <si>
    <t>Создание условий для обеспечения жителей услугами бытового обслуживания (услуги бани)</t>
  </si>
  <si>
    <t xml:space="preserve">Мероприятия направленные на оплату текущего ремонта муниципального жилищного фонда </t>
  </si>
  <si>
    <t>02.0.00.00000</t>
  </si>
  <si>
    <t>02.1.00.00000</t>
  </si>
  <si>
    <t>02.1.00.20010</t>
  </si>
  <si>
    <t>05.0.00.00000</t>
  </si>
  <si>
    <t>05.2.00.00000</t>
  </si>
  <si>
    <t>08.0.00.00000</t>
  </si>
  <si>
    <t>08.1.00.00000</t>
  </si>
  <si>
    <t>08.1.00.20220</t>
  </si>
  <si>
    <t>10.0.00.00000</t>
  </si>
  <si>
    <t>10.1.00.00000</t>
  </si>
  <si>
    <t>10.1.00.20050</t>
  </si>
  <si>
    <t>11.0.00.00000</t>
  </si>
  <si>
    <t>11.1.00.00000</t>
  </si>
  <si>
    <t>11.1.00.20060</t>
  </si>
  <si>
    <t>11.1.00.20070</t>
  </si>
  <si>
    <t>13.0.00.00000</t>
  </si>
  <si>
    <t>13.1.00.00000</t>
  </si>
  <si>
    <t>13.1.00.20080</t>
  </si>
  <si>
    <t>14.0.00.00000</t>
  </si>
  <si>
    <t>14.1.00.00000</t>
  </si>
  <si>
    <t>14.1.00.20100</t>
  </si>
  <si>
    <t>14.8.00.00000</t>
  </si>
  <si>
    <t>14.8.00.20210</t>
  </si>
  <si>
    <t>14.2.00.00000</t>
  </si>
  <si>
    <t>14.2.00.20110</t>
  </si>
  <si>
    <t>14.2.00.20120</t>
  </si>
  <si>
    <t>14.6.00.00000</t>
  </si>
  <si>
    <t>14.6.00.20020</t>
  </si>
  <si>
    <t>21.0.00.00000</t>
  </si>
  <si>
    <t>21.1.00.00000</t>
  </si>
  <si>
    <t>21.1.00.20150</t>
  </si>
  <si>
    <t>24.0.00.00000</t>
  </si>
  <si>
    <t>24.1.00.00000</t>
  </si>
  <si>
    <t>24.1.00.20160</t>
  </si>
  <si>
    <t>50.0.00.00000</t>
  </si>
  <si>
    <t>50.0.00.80020</t>
  </si>
  <si>
    <t>50.0.00.80050</t>
  </si>
  <si>
    <t>50.0.00.80030</t>
  </si>
  <si>
    <t>50.0.00.80240</t>
  </si>
  <si>
    <t>50.0.00.51180</t>
  </si>
  <si>
    <t>50.0.00.80210</t>
  </si>
  <si>
    <t>Межбюджетные трансферты</t>
  </si>
  <si>
    <t>50.0.00.81060</t>
  </si>
  <si>
    <t>Муниципальная целевая программа "Благоустройство териитории сельского поселения Бурмакино на 2017-2019г."</t>
  </si>
  <si>
    <t>Муниципальная целевая программа "Развитие сети автомобильных дорог сельского поселения Бурмакино на 2017-2019г."</t>
  </si>
  <si>
    <t>Мероприятия направленные на выполнение муниципальной целевой программы "Развитие сети автомобильных дорог сельского поселения Бурмакино на 2017-2019г."</t>
  </si>
  <si>
    <t>14.9.00.00000</t>
  </si>
  <si>
    <t>Мероприятия направленные на реализацию муниципальной целевой программы "Чистое поселение"</t>
  </si>
  <si>
    <t>14.9.00.20240</t>
  </si>
  <si>
    <t>Межбюджетный трансферт на исполнение полномочий по дорожной деятельности за счет средств дорожного фонда Некрасовского МР</t>
  </si>
  <si>
    <t>24.1.00.40130</t>
  </si>
  <si>
    <t>50.0.00.80070</t>
  </si>
  <si>
    <t>% исполнения</t>
  </si>
  <si>
    <t>50.0.00.80260</t>
  </si>
  <si>
    <t>14.3.00.00000</t>
  </si>
  <si>
    <t>Межбюджеьные трансферты, передаваемый бюджетам поселений (реализация мероприятий по строительсту и реконструкции объектов водоснабжения и водоотведения СП Бурмакино)</t>
  </si>
  <si>
    <t>14.3.0040520</t>
  </si>
  <si>
    <t>Приложение 2</t>
  </si>
  <si>
    <t>Межбюджетный трансферт на финансирование передачи полномочий по осуществлению внешнего муниципального финансового контроля</t>
  </si>
  <si>
    <t>Трансферт на осуществление полномочий на определение поставщиков (подрядчиков, исполнителей) для отдельных муниципальных заказчиков, дйствующих от имени сельского поселения Бурмакино и (или) уполномоченных органов, уполномоченных учреждений, полномочия которых определены указанными в частях 3 и 5 статьи 26 Федерального закона от 05.04.2013 №44-ФЗ "О контрактной системе  в сфере закупок товаров, работ, услуг для обеспечения государственных и муниципальных нужд"</t>
  </si>
  <si>
    <t>Резервные фонды местных администраций</t>
  </si>
  <si>
    <t>Депутаты (члены) законодательного (представительного) органа муниципального образования</t>
  </si>
  <si>
    <r>
      <t xml:space="preserve">Обеспечение деятельности учреждения по развитию </t>
    </r>
    <r>
      <rPr>
        <b/>
        <sz val="11"/>
        <color indexed="8"/>
        <rFont val="Calibri"/>
        <family val="2"/>
      </rPr>
      <t xml:space="preserve"> территории сельского поселения Бурмакино </t>
    </r>
  </si>
  <si>
    <t>Муниципальная целевая программа "Развитие молодежной политики в сельском поселении Бурмакино" на 2017-2019годы</t>
  </si>
  <si>
    <t xml:space="preserve">Трансферт на организацию и осуществление мероприятий по работе с детьми и молодежью в сельском поселении </t>
  </si>
  <si>
    <r>
      <t>Муниципальная целевая программа "Поддержка молодых семей сельского поселения Бурмакино в приобретении (строительстве) жилья на 2012-2020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годы"</t>
    </r>
  </si>
  <si>
    <t>Муниципальная целевая программа "Профилактика правонарушений, борьба с преступностью, обеспечение безопасности населения и территории сельского поселения Бурмакино" на 2018-2020годы.</t>
  </si>
  <si>
    <t>Реализация мероприятий муниципальной целевой прогаммы "Профилактика правонарушений, борьба с преступностью, обеспечение безопасности населения и территории сельского поселения Бурмакино."</t>
  </si>
  <si>
    <t>Ведомственная целевая программа "Организация услуг в сфере культуры и создание условий для организации досуга населения сельского поселения Бурмакино" на 2017-2019годы</t>
  </si>
  <si>
    <t>Муниципальная целевая программа "Развитие физической культуры и спорта в сельском поселении Бурмакино на 2017-2019годы"</t>
  </si>
  <si>
    <t>Реализация мероприятий по муниципальной целевой программе "Развитие физической культуры и спорта в сельском поселении Бурмакино"</t>
  </si>
  <si>
    <t>50.0.00.80080</t>
  </si>
  <si>
    <t>50.0.00.80090</t>
  </si>
  <si>
    <t>14.2.00.40280</t>
  </si>
  <si>
    <t>Муниципальная целевая программа "Текущий ремонт  муниципального жилищного фонда сельского поселения Бурмакино" на 2018-2020г.</t>
  </si>
  <si>
    <t>Мероприятия на реализацию РЦП "Чистый район"</t>
  </si>
  <si>
    <t xml:space="preserve">Мероприятий инициативного бюджетирования на территории Ярославской области (поддержка местных инициатив) СП Бурмакино </t>
  </si>
  <si>
    <t>Муниципальная целевая программа "Газоснабжение, водоснабжение и водоотведение сельского поселения Бурмакино на 2017-2019г.г."</t>
  </si>
  <si>
    <t>Муниципальная целевая программа "Бытовое обслуживание населения сельского поселения Бурмакино"  на 2018-2020г.</t>
  </si>
  <si>
    <t>Муниципальная целевая программа "Развитие муниципальной службы в сельском поселении Бурмакино на 2017 - 2019годы"</t>
  </si>
  <si>
    <t>Мероприятия направленные на выполнение муниципальной целевой программы "Развитие муниципальной службы в сельском поселении Бурмакино"</t>
  </si>
  <si>
    <t>Муниципальная программа "Местное самоуправление в сельском поселении Бурмакино"</t>
  </si>
  <si>
    <t>Мероприятия на финансирование дорожного хозяйства</t>
  </si>
  <si>
    <t>Трансферт на осуществление полномочий по осуществлению внутреннего муниципального финансового контроля, полномочий по осуществлению внутреннего муниципального финансового контроля в сфере закупок для муниципальных нужд</t>
  </si>
  <si>
    <t>Муниципальная целевая программа  "Проведение капитального ремонта многоквартирных домов в сельском поселении Бурмакино на 2017-2019г.г."</t>
  </si>
  <si>
    <t xml:space="preserve">Мероприятия направленные на оплату капитального ремонта многоквартирных домов в части муниципальных квартир </t>
  </si>
  <si>
    <t xml:space="preserve">Муниципальная целевая программа "Защита населения и территории сельского поселения Бурмакино от чрезвычайных ситуаций, обеспечение пожарной безопасности и безопасности людей на водных объектах на 2017-2019г." </t>
  </si>
  <si>
    <t>Реализация мероприятий по муниципальной целевой программе "Защита населения и территории сельского поселения Бурмакино от чрезвычайных ситуаций, обеспечение пожарной безопасности и безопасности людей на водных объектах на 2017-2019г."</t>
  </si>
  <si>
    <t>Мероприятие направленные на поддержку молодых семей сельского поселения Бурмакино</t>
  </si>
  <si>
    <t>05.2.00.L4970</t>
  </si>
  <si>
    <t>300</t>
  </si>
  <si>
    <t>14.2.00.75350</t>
  </si>
  <si>
    <t>14.9.00.40280</t>
  </si>
  <si>
    <t>Мероприятия на формирование современной городской среды</t>
  </si>
  <si>
    <t>14.2.00.25350</t>
  </si>
  <si>
    <t>24.1.00.22440</t>
  </si>
  <si>
    <t xml:space="preserve">Мероприятия на реализацию РЦП "Чистый район" </t>
  </si>
  <si>
    <t>План 2019 год            (руб.)</t>
  </si>
  <si>
    <t>18466,43</t>
  </si>
  <si>
    <t>29955</t>
  </si>
  <si>
    <t>24.1.F2.55550</t>
  </si>
  <si>
    <t>14.2.00.20170</t>
  </si>
  <si>
    <t>Мероприятия, направленные на  сохранение, использование и популяризация объектов культурного наследия</t>
  </si>
  <si>
    <t>14.2.F2.55550</t>
  </si>
  <si>
    <t>11.1.00.20360</t>
  </si>
  <si>
    <t>Обеспечение проведения выборов и референдумов</t>
  </si>
  <si>
    <t>Проведение выборов в представительный орган, на главу муниципального образования</t>
  </si>
  <si>
    <t>50.0.00.80060</t>
  </si>
  <si>
    <t>Муниципальная целевая программа "Информатизация сельского поселения Бурмакино" на 2019-2021 годы</t>
  </si>
  <si>
    <t>Мероприятия направленные на информатизацию сельского поселения Бурмакино</t>
  </si>
  <si>
    <t>Обеспечение деятельности, подведомственных учредителю в сфере культуры (дома культуры)</t>
  </si>
  <si>
    <t>Обеспечение деятельности, подведомственных учредителю в сфере культуры (библиотеки)</t>
  </si>
  <si>
    <t>48788</t>
  </si>
  <si>
    <t>9445,77</t>
  </si>
  <si>
    <t>249980,99</t>
  </si>
  <si>
    <t>123681,68</t>
  </si>
  <si>
    <t>21.2.00.20350</t>
  </si>
  <si>
    <t>24.1.00.72440</t>
  </si>
  <si>
    <t>349496,39</t>
  </si>
  <si>
    <t>11.1.00.20370</t>
  </si>
  <si>
    <t>70 000</t>
  </si>
  <si>
    <t>399000</t>
  </si>
  <si>
    <t>723544,89</t>
  </si>
  <si>
    <t>Исполнение за   2019г.</t>
  </si>
  <si>
    <t>838385,10</t>
  </si>
  <si>
    <t>24.1.00.42440</t>
  </si>
  <si>
    <t>Исполнение расходов бюджета сельского поселения Бурмакино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  2019год</t>
  </si>
  <si>
    <t>Муниципальная целевая программа "Чистое поселение" на территории сельского поселения Бурмакино на 2019-2021 год"</t>
  </si>
  <si>
    <r>
      <t>от"</t>
    </r>
    <r>
      <rPr>
        <u val="single"/>
        <sz val="12"/>
        <rFont val="Times New Roman"/>
        <family val="1"/>
      </rPr>
      <t>26</t>
    </r>
    <r>
      <rPr>
        <sz val="12"/>
        <rFont val="Times New Roman"/>
        <family val="1"/>
      </rPr>
      <t>" _</t>
    </r>
    <r>
      <rPr>
        <u val="single"/>
        <sz val="12"/>
        <rFont val="Times New Roman"/>
        <family val="1"/>
      </rPr>
      <t>05</t>
    </r>
    <r>
      <rPr>
        <sz val="12"/>
        <rFont val="Times New Roman"/>
        <family val="1"/>
      </rPr>
      <t>__</t>
    </r>
    <r>
      <rPr>
        <u val="single"/>
        <sz val="12"/>
        <rFont val="Times New Roman"/>
        <family val="1"/>
      </rPr>
      <t>2020г</t>
    </r>
    <r>
      <rPr>
        <sz val="12"/>
        <rFont val="Times New Roman"/>
        <family val="1"/>
      </rPr>
      <t>.___ № _30_____</t>
    </r>
  </si>
  <si>
    <t>к Решению Муниципальго Совета сельского поселения Бурмакино</t>
  </si>
  <si>
    <t>21.2.00.00000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</si>
</sst>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0"/>
    <numFmt numFmtId="181" formatCode="0000"/>
    <numFmt numFmtId="182" formatCode="000"/>
    <numFmt numFmtId="183" formatCode="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yr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1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 Cyr"/>
      <family val="0"/>
    </font>
    <font>
      <i/>
      <sz val="9"/>
      <name val="Times New Roman Cyr"/>
      <family val="0"/>
    </font>
    <font>
      <sz val="10"/>
      <name val="Times New Roman Cyr"/>
      <family val="0"/>
    </font>
    <font>
      <b/>
      <sz val="11"/>
      <color indexed="8"/>
      <name val="Calibri"/>
      <family val="2"/>
    </font>
    <font>
      <i/>
      <sz val="11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8"/>
      <name val="Times New Roman Cyr"/>
      <family val="0"/>
    </font>
    <font>
      <sz val="9"/>
      <name val="Times New Roman Cyr"/>
      <family val="0"/>
    </font>
    <font>
      <b/>
      <sz val="8"/>
      <name val="Times New Roman CYR"/>
      <family val="0"/>
    </font>
    <font>
      <i/>
      <sz val="9"/>
      <name val="Times New Roman CYR"/>
      <family val="1"/>
    </font>
    <font>
      <i/>
      <sz val="10"/>
      <name val="Times New Roman Cyr"/>
      <family val="0"/>
    </font>
    <font>
      <b/>
      <sz val="9"/>
      <name val="Times New Roman"/>
      <family val="1"/>
    </font>
    <font>
      <i/>
      <sz val="12"/>
      <name val="Times New Roman Cyr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 CYR"/>
      <family val="1"/>
    </font>
    <font>
      <i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4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/>
      <protection hidden="1"/>
    </xf>
    <xf numFmtId="49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1" xfId="53" applyNumberFormat="1" applyFont="1" applyFill="1" applyBorder="1" applyAlignment="1" applyProtection="1">
      <alignment horizontal="left" vertical="center"/>
      <protection hidden="1"/>
    </xf>
    <xf numFmtId="0" fontId="12" fillId="0" borderId="11" xfId="53" applyNumberFormat="1" applyFont="1" applyFill="1" applyBorder="1" applyAlignment="1" applyProtection="1">
      <alignment horizontal="left" vertical="center"/>
      <protection hidden="1"/>
    </xf>
    <xf numFmtId="49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 vertical="center"/>
    </xf>
    <xf numFmtId="0" fontId="74" fillId="0" borderId="11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left" vertical="center" wrapText="1"/>
    </xf>
    <xf numFmtId="3" fontId="74" fillId="0" borderId="10" xfId="0" applyNumberFormat="1" applyFont="1" applyBorder="1" applyAlignment="1">
      <alignment horizontal="left" wrapText="1"/>
    </xf>
    <xf numFmtId="0" fontId="10" fillId="0" borderId="12" xfId="53" applyNumberFormat="1" applyFont="1" applyFill="1" applyBorder="1" applyAlignment="1" applyProtection="1">
      <alignment horizontal="left" vertical="top"/>
      <protection hidden="1"/>
    </xf>
    <xf numFmtId="49" fontId="7" fillId="0" borderId="12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 vertical="center"/>
    </xf>
    <xf numFmtId="0" fontId="10" fillId="0" borderId="10" xfId="53" applyNumberFormat="1" applyFont="1" applyFill="1" applyBorder="1" applyAlignment="1" applyProtection="1">
      <alignment horizontal="left" vertical="top"/>
      <protection hidden="1"/>
    </xf>
    <xf numFmtId="0" fontId="13" fillId="0" borderId="10" xfId="53" applyNumberFormat="1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>
      <alignment horizontal="left" vertical="center" wrapText="1"/>
    </xf>
    <xf numFmtId="0" fontId="12" fillId="0" borderId="10" xfId="53" applyNumberFormat="1" applyFont="1" applyFill="1" applyBorder="1" applyAlignment="1" applyProtection="1">
      <alignment horizontal="left" vertical="top"/>
      <protection hidden="1"/>
    </xf>
    <xf numFmtId="49" fontId="10" fillId="0" borderId="10" xfId="0" applyNumberFormat="1" applyFont="1" applyFill="1" applyBorder="1" applyAlignment="1">
      <alignment horizontal="left"/>
    </xf>
    <xf numFmtId="182" fontId="12" fillId="0" borderId="13" xfId="53" applyNumberFormat="1" applyFont="1" applyFill="1" applyBorder="1" applyAlignment="1" applyProtection="1">
      <alignment horizontal="left" vertical="top"/>
      <protection hidden="1"/>
    </xf>
    <xf numFmtId="183" fontId="12" fillId="0" borderId="10" xfId="53" applyNumberFormat="1" applyFont="1" applyFill="1" applyBorder="1" applyAlignment="1" applyProtection="1">
      <alignment horizontal="left" vertical="top"/>
      <protection hidden="1"/>
    </xf>
    <xf numFmtId="3" fontId="12" fillId="0" borderId="10" xfId="53" applyNumberFormat="1" applyFont="1" applyFill="1" applyBorder="1" applyAlignment="1" applyProtection="1">
      <alignment horizontal="left" vertical="center"/>
      <protection hidden="1"/>
    </xf>
    <xf numFmtId="0" fontId="7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0" applyFont="1" applyBorder="1" applyAlignment="1">
      <alignment horizontal="justify" vertical="center" wrapText="1"/>
    </xf>
    <xf numFmtId="0" fontId="13" fillId="0" borderId="10" xfId="53" applyNumberFormat="1" applyFont="1" applyFill="1" applyBorder="1" applyAlignment="1" applyProtection="1">
      <alignment horizontal="left" vertical="top" wrapText="1"/>
      <protection hidden="1"/>
    </xf>
    <xf numFmtId="0" fontId="74" fillId="0" borderId="10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1" xfId="53" applyNumberFormat="1" applyFont="1" applyFill="1" applyBorder="1" applyAlignment="1" applyProtection="1">
      <alignment vertical="top" wrapText="1"/>
      <protection hidden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5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center" vertical="center"/>
      <protection hidden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12" fillId="0" borderId="10" xfId="53" applyNumberFormat="1" applyFont="1" applyFill="1" applyBorder="1" applyAlignment="1" applyProtection="1">
      <alignment horizontal="left" vertical="center"/>
      <protection hidden="1"/>
    </xf>
    <xf numFmtId="0" fontId="14" fillId="0" borderId="10" xfId="0" applyNumberFormat="1" applyFont="1" applyFill="1" applyBorder="1" applyAlignment="1">
      <alignment horizontal="left" vertical="center" wrapText="1"/>
    </xf>
    <xf numFmtId="0" fontId="19" fillId="0" borderId="10" xfId="53" applyNumberFormat="1" applyFont="1" applyFill="1" applyBorder="1" applyAlignment="1" applyProtection="1">
      <alignment horizontal="left" vertical="top" wrapText="1"/>
      <protection hidden="1"/>
    </xf>
    <xf numFmtId="0" fontId="20" fillId="0" borderId="10" xfId="0" applyFont="1" applyBorder="1" applyAlignment="1">
      <alignment horizontal="justify" vertical="center" wrapText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>
      <alignment horizontal="justify" vertical="center" wrapText="1"/>
    </xf>
    <xf numFmtId="0" fontId="19" fillId="0" borderId="11" xfId="53" applyNumberFormat="1" applyFont="1" applyFill="1" applyBorder="1" applyAlignment="1" applyProtection="1">
      <alignment vertical="top" wrapText="1"/>
      <protection hidden="1"/>
    </xf>
    <xf numFmtId="0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76" fillId="0" borderId="10" xfId="0" applyFont="1" applyBorder="1" applyAlignment="1">
      <alignment vertical="top" wrapText="1"/>
    </xf>
    <xf numFmtId="0" fontId="19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0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0" fontId="2" fillId="0" borderId="11" xfId="53" applyNumberFormat="1" applyFont="1" applyFill="1" applyBorder="1" applyAlignment="1" applyProtection="1">
      <alignment vertical="top" wrapText="1"/>
      <protection hidden="1"/>
    </xf>
    <xf numFmtId="0" fontId="2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wrapText="1"/>
    </xf>
    <xf numFmtId="4" fontId="14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9" fillId="0" borderId="10" xfId="0" applyFont="1" applyBorder="1" applyAlignment="1">
      <alignment horizontal="justify" vertical="center" wrapText="1"/>
    </xf>
    <xf numFmtId="49" fontId="12" fillId="0" borderId="13" xfId="0" applyNumberFormat="1" applyFont="1" applyFill="1" applyBorder="1" applyAlignment="1">
      <alignment horizontal="left" vertical="center"/>
    </xf>
    <xf numFmtId="0" fontId="74" fillId="0" borderId="14" xfId="0" applyFont="1" applyBorder="1" applyAlignment="1">
      <alignment vertical="top" wrapText="1"/>
    </xf>
    <xf numFmtId="0" fontId="2" fillId="0" borderId="0" xfId="53" applyNumberFormat="1" applyFont="1" applyFill="1" applyBorder="1" applyAlignment="1" applyProtection="1">
      <alignment horizontal="left" vertical="top" wrapText="1"/>
      <protection hidden="1"/>
    </xf>
    <xf numFmtId="2" fontId="14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/>
    </xf>
    <xf numFmtId="2" fontId="77" fillId="0" borderId="10" xfId="0" applyNumberFormat="1" applyFont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left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/>
    </xf>
    <xf numFmtId="2" fontId="12" fillId="0" borderId="10" xfId="0" applyNumberFormat="1" applyFont="1" applyFill="1" applyBorder="1" applyAlignment="1">
      <alignment horizontal="left"/>
    </xf>
    <xf numFmtId="2" fontId="23" fillId="0" borderId="10" xfId="0" applyNumberFormat="1" applyFont="1" applyFill="1" applyBorder="1" applyAlignment="1">
      <alignment horizontal="left" vertical="center" wrapText="1"/>
    </xf>
    <xf numFmtId="2" fontId="31" fillId="0" borderId="10" xfId="0" applyNumberFormat="1" applyFont="1" applyFill="1" applyBorder="1" applyAlignment="1">
      <alignment horizontal="left"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2" fontId="32" fillId="0" borderId="10" xfId="0" applyNumberFormat="1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2" fontId="12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 horizontal="left" vertical="center" wrapText="1"/>
    </xf>
    <xf numFmtId="2" fontId="78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0" fillId="0" borderId="15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13">
      <selection activeCell="E125" sqref="E125"/>
    </sheetView>
  </sheetViews>
  <sheetFormatPr defaultColWidth="9.140625" defaultRowHeight="15"/>
  <cols>
    <col min="1" max="1" width="44.7109375" style="3" customWidth="1"/>
    <col min="2" max="2" width="14.57421875" style="6" customWidth="1"/>
    <col min="3" max="3" width="5.00390625" style="6" customWidth="1"/>
    <col min="4" max="4" width="10.8515625" style="6" customWidth="1"/>
    <col min="5" max="5" width="10.140625" style="6" customWidth="1"/>
    <col min="6" max="6" width="7.421875" style="3" customWidth="1"/>
    <col min="7" max="7" width="9.8515625" style="3" bestFit="1" customWidth="1"/>
    <col min="8" max="16384" width="9.140625" style="3" customWidth="1"/>
  </cols>
  <sheetData>
    <row r="1" spans="1:6" s="2" customFormat="1" ht="15.75">
      <c r="A1" s="135" t="s">
        <v>99</v>
      </c>
      <c r="B1" s="135"/>
      <c r="C1" s="135"/>
      <c r="D1" s="135"/>
      <c r="E1" s="135"/>
      <c r="F1" s="135"/>
    </row>
    <row r="2" spans="1:6" s="2" customFormat="1" ht="15.75">
      <c r="A2" s="135" t="s">
        <v>171</v>
      </c>
      <c r="B2" s="135"/>
      <c r="C2" s="135"/>
      <c r="D2" s="135"/>
      <c r="E2" s="135"/>
      <c r="F2" s="135"/>
    </row>
    <row r="3" spans="1:6" s="2" customFormat="1" ht="15.75">
      <c r="A3" s="135" t="s">
        <v>170</v>
      </c>
      <c r="B3" s="135"/>
      <c r="C3" s="135"/>
      <c r="D3" s="135"/>
      <c r="E3" s="135"/>
      <c r="F3" s="135"/>
    </row>
    <row r="4" spans="1:6" s="2" customFormat="1" ht="15" customHeight="1">
      <c r="A4" s="1"/>
      <c r="B4" s="1"/>
      <c r="C4" s="1"/>
      <c r="D4" s="1"/>
      <c r="E4" s="1"/>
      <c r="F4" s="1"/>
    </row>
    <row r="5" spans="1:9" ht="74.25" customHeight="1">
      <c r="A5" s="136" t="s">
        <v>168</v>
      </c>
      <c r="B5" s="136"/>
      <c r="C5" s="136"/>
      <c r="D5" s="136"/>
      <c r="E5" s="136"/>
      <c r="F5" s="136"/>
      <c r="G5" s="7"/>
      <c r="H5" s="7"/>
      <c r="I5" s="7"/>
    </row>
    <row r="6" spans="1:6" s="4" customFormat="1" ht="60.75" customHeight="1">
      <c r="A6" s="41" t="s">
        <v>0</v>
      </c>
      <c r="B6" s="37" t="s">
        <v>3</v>
      </c>
      <c r="C6" s="37" t="s">
        <v>4</v>
      </c>
      <c r="D6" s="42" t="s">
        <v>139</v>
      </c>
      <c r="E6" s="85" t="s">
        <v>165</v>
      </c>
      <c r="F6" s="42" t="s">
        <v>94</v>
      </c>
    </row>
    <row r="7" spans="1:6" ht="18.75" customHeight="1" hidden="1">
      <c r="A7" s="43"/>
      <c r="B7" s="44"/>
      <c r="C7" s="44"/>
      <c r="D7" s="45"/>
      <c r="E7" s="44"/>
      <c r="F7" s="45"/>
    </row>
    <row r="8" spans="1:6" ht="47.25">
      <c r="A8" s="66" t="s">
        <v>32</v>
      </c>
      <c r="B8" s="8" t="s">
        <v>42</v>
      </c>
      <c r="C8" s="9"/>
      <c r="D8" s="10">
        <v>70000</v>
      </c>
      <c r="E8" s="100" t="s">
        <v>162</v>
      </c>
      <c r="F8" s="38">
        <f>E8/D8*100</f>
        <v>100</v>
      </c>
    </row>
    <row r="9" spans="1:6" ht="65.25" customHeight="1">
      <c r="A9" s="67" t="s">
        <v>105</v>
      </c>
      <c r="B9" s="12" t="s">
        <v>43</v>
      </c>
      <c r="C9" s="9"/>
      <c r="D9" s="13">
        <v>70000</v>
      </c>
      <c r="E9" s="44" t="s">
        <v>162</v>
      </c>
      <c r="F9" s="39">
        <f aca="true" t="shared" si="0" ref="F9:F15">E9/D9*100</f>
        <v>100</v>
      </c>
    </row>
    <row r="10" spans="1:6" ht="45.75" customHeight="1">
      <c r="A10" s="68" t="s">
        <v>106</v>
      </c>
      <c r="B10" s="12" t="s">
        <v>44</v>
      </c>
      <c r="C10" s="9"/>
      <c r="D10" s="13">
        <v>70000</v>
      </c>
      <c r="E10" s="44" t="s">
        <v>162</v>
      </c>
      <c r="F10" s="39">
        <f t="shared" si="0"/>
        <v>100</v>
      </c>
    </row>
    <row r="11" spans="1:6" ht="24.75" customHeight="1">
      <c r="A11" s="69" t="s">
        <v>83</v>
      </c>
      <c r="B11" s="12"/>
      <c r="C11" s="12" t="s">
        <v>30</v>
      </c>
      <c r="D11" s="14">
        <v>70000</v>
      </c>
      <c r="E11" s="101" t="s">
        <v>162</v>
      </c>
      <c r="F11" s="39">
        <f t="shared" si="0"/>
        <v>100</v>
      </c>
    </row>
    <row r="12" spans="1:6" ht="61.5" customHeight="1">
      <c r="A12" s="70" t="s">
        <v>37</v>
      </c>
      <c r="B12" s="11" t="s">
        <v>45</v>
      </c>
      <c r="C12" s="9"/>
      <c r="D12" s="10">
        <v>1023766</v>
      </c>
      <c r="E12" s="105" t="str">
        <f>E13</f>
        <v>838385,10</v>
      </c>
      <c r="F12" s="38">
        <f>E12/D12*100</f>
        <v>81.89225858252765</v>
      </c>
    </row>
    <row r="13" spans="1:6" ht="67.5" customHeight="1">
      <c r="A13" s="71" t="s">
        <v>107</v>
      </c>
      <c r="B13" s="15" t="s">
        <v>46</v>
      </c>
      <c r="C13" s="9"/>
      <c r="D13" s="13">
        <v>1023766</v>
      </c>
      <c r="E13" s="80" t="str">
        <f>E14</f>
        <v>838385,10</v>
      </c>
      <c r="F13" s="39">
        <f t="shared" si="0"/>
        <v>81.89225858252765</v>
      </c>
    </row>
    <row r="14" spans="1:6" ht="47.25">
      <c r="A14" s="72" t="s">
        <v>130</v>
      </c>
      <c r="B14" s="86" t="s">
        <v>131</v>
      </c>
      <c r="C14" s="87"/>
      <c r="D14" s="13">
        <v>1023766</v>
      </c>
      <c r="E14" s="80" t="str">
        <f>E15</f>
        <v>838385,10</v>
      </c>
      <c r="F14" s="39">
        <f t="shared" si="0"/>
        <v>81.89225858252765</v>
      </c>
    </row>
    <row r="15" spans="1:6" ht="31.5">
      <c r="A15" s="69" t="s">
        <v>20</v>
      </c>
      <c r="B15" s="86"/>
      <c r="C15" s="87" t="s">
        <v>132</v>
      </c>
      <c r="D15" s="13">
        <v>1023766</v>
      </c>
      <c r="E15" s="80" t="s">
        <v>166</v>
      </c>
      <c r="F15" s="39">
        <f t="shared" si="0"/>
        <v>81.89225858252765</v>
      </c>
    </row>
    <row r="16" spans="1:6" ht="78.75">
      <c r="A16" s="73" t="s">
        <v>39</v>
      </c>
      <c r="B16" s="16" t="s">
        <v>47</v>
      </c>
      <c r="C16" s="9"/>
      <c r="D16" s="10">
        <v>20750</v>
      </c>
      <c r="E16" s="104">
        <v>20750</v>
      </c>
      <c r="F16" s="38">
        <f>E16/D16*100</f>
        <v>100</v>
      </c>
    </row>
    <row r="17" spans="1:6" ht="77.25" customHeight="1">
      <c r="A17" s="74" t="s">
        <v>108</v>
      </c>
      <c r="B17" s="17" t="s">
        <v>48</v>
      </c>
      <c r="C17" s="9"/>
      <c r="D17" s="13">
        <v>20750</v>
      </c>
      <c r="E17" s="106">
        <v>20750</v>
      </c>
      <c r="F17" s="39">
        <f aca="true" t="shared" si="1" ref="F17:F99">E17/D17*100</f>
        <v>100</v>
      </c>
    </row>
    <row r="18" spans="1:6" ht="78.75" customHeight="1">
      <c r="A18" s="75" t="s">
        <v>109</v>
      </c>
      <c r="B18" s="15" t="s">
        <v>49</v>
      </c>
      <c r="C18" s="9"/>
      <c r="D18" s="13">
        <v>20750</v>
      </c>
      <c r="E18" s="106">
        <v>20750</v>
      </c>
      <c r="F18" s="39">
        <f t="shared" si="1"/>
        <v>100</v>
      </c>
    </row>
    <row r="19" spans="1:6" ht="36.75" customHeight="1">
      <c r="A19" s="76" t="s">
        <v>15</v>
      </c>
      <c r="B19" s="15"/>
      <c r="C19" s="9" t="s">
        <v>16</v>
      </c>
      <c r="D19" s="13">
        <v>20750</v>
      </c>
      <c r="E19" s="106">
        <v>20750</v>
      </c>
      <c r="F19" s="39">
        <f>E19/D19*100</f>
        <v>100</v>
      </c>
    </row>
    <row r="20" spans="1:6" ht="85.5" customHeight="1">
      <c r="A20" s="46" t="s">
        <v>33</v>
      </c>
      <c r="B20" s="8" t="s">
        <v>50</v>
      </c>
      <c r="C20" s="9"/>
      <c r="D20" s="99">
        <f aca="true" t="shared" si="2" ref="D20:E22">D21</f>
        <v>75593.5</v>
      </c>
      <c r="E20" s="104">
        <f t="shared" si="2"/>
        <v>75593.5</v>
      </c>
      <c r="F20" s="38">
        <f t="shared" si="1"/>
        <v>100</v>
      </c>
    </row>
    <row r="21" spans="1:6" ht="93" customHeight="1">
      <c r="A21" s="49" t="s">
        <v>128</v>
      </c>
      <c r="B21" s="15" t="s">
        <v>51</v>
      </c>
      <c r="C21" s="9"/>
      <c r="D21" s="36">
        <f t="shared" si="2"/>
        <v>75593.5</v>
      </c>
      <c r="E21" s="106">
        <f t="shared" si="2"/>
        <v>75593.5</v>
      </c>
      <c r="F21" s="39">
        <f t="shared" si="1"/>
        <v>100</v>
      </c>
    </row>
    <row r="22" spans="1:6" ht="98.25" customHeight="1">
      <c r="A22" s="47" t="s">
        <v>129</v>
      </c>
      <c r="B22" s="15" t="s">
        <v>52</v>
      </c>
      <c r="C22" s="9"/>
      <c r="D22" s="36">
        <f t="shared" si="2"/>
        <v>75593.5</v>
      </c>
      <c r="E22" s="106">
        <f t="shared" si="2"/>
        <v>75593.5</v>
      </c>
      <c r="F22" s="39">
        <f t="shared" si="1"/>
        <v>100</v>
      </c>
    </row>
    <row r="23" spans="1:6" ht="35.25" customHeight="1">
      <c r="A23" s="47" t="s">
        <v>15</v>
      </c>
      <c r="B23" s="15"/>
      <c r="C23" s="9" t="s">
        <v>16</v>
      </c>
      <c r="D23" s="106">
        <v>75593.5</v>
      </c>
      <c r="E23" s="106">
        <v>75593.5</v>
      </c>
      <c r="F23" s="39">
        <f t="shared" si="1"/>
        <v>100</v>
      </c>
    </row>
    <row r="24" spans="1:6" ht="51" customHeight="1">
      <c r="A24" s="66" t="s">
        <v>34</v>
      </c>
      <c r="B24" s="8" t="s">
        <v>53</v>
      </c>
      <c r="C24" s="9"/>
      <c r="D24" s="91">
        <f>D25</f>
        <v>10178494.71</v>
      </c>
      <c r="E24" s="98">
        <f>E25</f>
        <v>10178494.71</v>
      </c>
      <c r="F24" s="38">
        <f t="shared" si="1"/>
        <v>100</v>
      </c>
    </row>
    <row r="25" spans="1:6" ht="78.75" customHeight="1">
      <c r="A25" s="71" t="s">
        <v>110</v>
      </c>
      <c r="B25" s="15" t="s">
        <v>54</v>
      </c>
      <c r="C25" s="9"/>
      <c r="D25" s="80">
        <f>+D26+D28+D30+D32</f>
        <v>10178494.71</v>
      </c>
      <c r="E25" s="80">
        <f>E26+E28+E30+E32</f>
        <v>10178494.71</v>
      </c>
      <c r="F25" s="39">
        <f t="shared" si="1"/>
        <v>100</v>
      </c>
    </row>
    <row r="26" spans="1:6" ht="43.5" customHeight="1">
      <c r="A26" s="47" t="s">
        <v>25</v>
      </c>
      <c r="B26" s="15" t="s">
        <v>55</v>
      </c>
      <c r="C26" s="9"/>
      <c r="D26" s="36">
        <v>270028.28</v>
      </c>
      <c r="E26" s="80">
        <f>E27</f>
        <v>270028.28</v>
      </c>
      <c r="F26" s="39">
        <f t="shared" si="1"/>
        <v>100</v>
      </c>
    </row>
    <row r="27" spans="1:6" ht="32.25" customHeight="1">
      <c r="A27" s="47" t="s">
        <v>21</v>
      </c>
      <c r="B27" s="18"/>
      <c r="C27" s="19" t="s">
        <v>24</v>
      </c>
      <c r="D27" s="36">
        <v>270028.28</v>
      </c>
      <c r="E27" s="107">
        <v>270028.28</v>
      </c>
      <c r="F27" s="39">
        <f t="shared" si="1"/>
        <v>100</v>
      </c>
    </row>
    <row r="28" spans="1:6" ht="45">
      <c r="A28" s="47" t="s">
        <v>26</v>
      </c>
      <c r="B28" s="18" t="s">
        <v>56</v>
      </c>
      <c r="C28" s="18"/>
      <c r="D28" s="36">
        <v>18466.43</v>
      </c>
      <c r="E28" s="107" t="s">
        <v>140</v>
      </c>
      <c r="F28" s="39">
        <f t="shared" si="1"/>
        <v>100</v>
      </c>
    </row>
    <row r="29" spans="1:6" ht="46.5" customHeight="1">
      <c r="A29" s="47" t="s">
        <v>21</v>
      </c>
      <c r="B29" s="18"/>
      <c r="C29" s="19" t="s">
        <v>24</v>
      </c>
      <c r="D29" s="36">
        <v>18466.43</v>
      </c>
      <c r="E29" s="107" t="s">
        <v>140</v>
      </c>
      <c r="F29" s="39">
        <f t="shared" si="1"/>
        <v>100</v>
      </c>
    </row>
    <row r="30" spans="1:6" ht="30.75" customHeight="1">
      <c r="A30" s="96" t="s">
        <v>152</v>
      </c>
      <c r="B30" s="95" t="s">
        <v>146</v>
      </c>
      <c r="C30" s="19"/>
      <c r="D30" s="13">
        <v>7743940</v>
      </c>
      <c r="E30" s="107">
        <f>E31</f>
        <v>7743940</v>
      </c>
      <c r="F30" s="39">
        <f t="shared" si="1"/>
        <v>100</v>
      </c>
    </row>
    <row r="31" spans="1:6" ht="19.5" customHeight="1">
      <c r="A31" s="96" t="s">
        <v>83</v>
      </c>
      <c r="B31" s="95"/>
      <c r="C31" s="19" t="s">
        <v>30</v>
      </c>
      <c r="D31" s="13">
        <v>7743940</v>
      </c>
      <c r="E31" s="107">
        <v>7743940</v>
      </c>
      <c r="F31" s="39">
        <f>E31/D31*100</f>
        <v>100</v>
      </c>
    </row>
    <row r="32" spans="1:6" ht="29.25" customHeight="1">
      <c r="A32" s="96" t="s">
        <v>153</v>
      </c>
      <c r="B32" s="19" t="s">
        <v>161</v>
      </c>
      <c r="C32" s="19"/>
      <c r="D32" s="13">
        <v>2146060</v>
      </c>
      <c r="E32" s="107">
        <f>E33</f>
        <v>2146060</v>
      </c>
      <c r="F32" s="39">
        <f t="shared" si="1"/>
        <v>100</v>
      </c>
    </row>
    <row r="33" spans="1:6" ht="19.5" customHeight="1">
      <c r="A33" s="96" t="s">
        <v>83</v>
      </c>
      <c r="B33" s="20"/>
      <c r="C33" s="21">
        <v>500</v>
      </c>
      <c r="D33" s="22">
        <v>2146060</v>
      </c>
      <c r="E33" s="108">
        <v>2146060</v>
      </c>
      <c r="F33" s="39">
        <f>E33/D33*100</f>
        <v>100</v>
      </c>
    </row>
    <row r="34" spans="1:6" ht="47.25">
      <c r="A34" s="66" t="s">
        <v>38</v>
      </c>
      <c r="B34" s="23" t="s">
        <v>57</v>
      </c>
      <c r="C34" s="24"/>
      <c r="D34" s="25">
        <v>29955</v>
      </c>
      <c r="E34" s="109" t="s">
        <v>141</v>
      </c>
      <c r="F34" s="92">
        <f>E34/D34*100</f>
        <v>100</v>
      </c>
    </row>
    <row r="35" spans="1:6" ht="63.75" customHeight="1">
      <c r="A35" s="71" t="s">
        <v>111</v>
      </c>
      <c r="B35" s="15" t="s">
        <v>58</v>
      </c>
      <c r="C35" s="9"/>
      <c r="D35" s="13">
        <v>29955</v>
      </c>
      <c r="E35" s="110" t="s">
        <v>141</v>
      </c>
      <c r="F35" s="39">
        <f t="shared" si="1"/>
        <v>100</v>
      </c>
    </row>
    <row r="36" spans="1:6" ht="71.25" customHeight="1">
      <c r="A36" s="68" t="s">
        <v>112</v>
      </c>
      <c r="B36" s="15" t="s">
        <v>59</v>
      </c>
      <c r="C36" s="9"/>
      <c r="D36" s="13">
        <v>29955</v>
      </c>
      <c r="E36" s="110" t="s">
        <v>141</v>
      </c>
      <c r="F36" s="39">
        <f>E36/D36*100</f>
        <v>100</v>
      </c>
    </row>
    <row r="37" spans="1:6" ht="21" customHeight="1">
      <c r="A37" s="68" t="s">
        <v>15</v>
      </c>
      <c r="B37" s="12"/>
      <c r="C37" s="12" t="s">
        <v>16</v>
      </c>
      <c r="D37" s="13">
        <v>29955</v>
      </c>
      <c r="E37" s="110" t="s">
        <v>141</v>
      </c>
      <c r="F37" s="39">
        <f t="shared" si="1"/>
        <v>100</v>
      </c>
    </row>
    <row r="38" spans="1:6" ht="64.5" customHeight="1">
      <c r="A38" s="66" t="s">
        <v>35</v>
      </c>
      <c r="B38" s="8" t="s">
        <v>60</v>
      </c>
      <c r="C38" s="12"/>
      <c r="D38" s="78">
        <f>D39+D42+D45+D62+D65+D68</f>
        <v>8294458.890000001</v>
      </c>
      <c r="E38" s="98">
        <f>E39+E42+E45+E62+E65+E68</f>
        <v>7647626.7</v>
      </c>
      <c r="F38" s="38">
        <f t="shared" si="1"/>
        <v>92.20163486758808</v>
      </c>
    </row>
    <row r="39" spans="1:6" ht="63" customHeight="1">
      <c r="A39" s="71" t="s">
        <v>126</v>
      </c>
      <c r="B39" s="12" t="s">
        <v>61</v>
      </c>
      <c r="C39" s="12"/>
      <c r="D39" s="36">
        <f>D40</f>
        <v>1170110.64</v>
      </c>
      <c r="E39" s="111">
        <f>E40</f>
        <v>1169679.01</v>
      </c>
      <c r="F39" s="39">
        <f t="shared" si="1"/>
        <v>99.96311203528585</v>
      </c>
    </row>
    <row r="40" spans="1:6" ht="49.5" customHeight="1">
      <c r="A40" s="68" t="s">
        <v>127</v>
      </c>
      <c r="B40" s="12" t="s">
        <v>62</v>
      </c>
      <c r="C40" s="12"/>
      <c r="D40" s="36">
        <f>D41</f>
        <v>1170110.64</v>
      </c>
      <c r="E40" s="111">
        <f>E41</f>
        <v>1169679.01</v>
      </c>
      <c r="F40" s="39">
        <f t="shared" si="1"/>
        <v>99.96311203528585</v>
      </c>
    </row>
    <row r="41" spans="1:6" ht="31.5">
      <c r="A41" s="68" t="s">
        <v>15</v>
      </c>
      <c r="B41" s="15"/>
      <c r="C41" s="9" t="s">
        <v>16</v>
      </c>
      <c r="D41" s="36">
        <v>1170110.64</v>
      </c>
      <c r="E41" s="111">
        <v>1169679.01</v>
      </c>
      <c r="F41" s="39">
        <f t="shared" si="1"/>
        <v>99.96311203528585</v>
      </c>
    </row>
    <row r="42" spans="1:6" ht="62.25" customHeight="1">
      <c r="A42" s="71" t="s">
        <v>116</v>
      </c>
      <c r="B42" s="12" t="s">
        <v>63</v>
      </c>
      <c r="C42" s="9"/>
      <c r="D42" s="36">
        <v>48788</v>
      </c>
      <c r="E42" s="106" t="s">
        <v>154</v>
      </c>
      <c r="F42" s="39">
        <f t="shared" si="1"/>
        <v>100</v>
      </c>
    </row>
    <row r="43" spans="1:6" ht="46.5" customHeight="1">
      <c r="A43" s="68" t="s">
        <v>41</v>
      </c>
      <c r="B43" s="15" t="s">
        <v>64</v>
      </c>
      <c r="C43" s="9"/>
      <c r="D43" s="36">
        <v>48788</v>
      </c>
      <c r="E43" s="106" t="s">
        <v>154</v>
      </c>
      <c r="F43" s="39">
        <f t="shared" si="1"/>
        <v>100</v>
      </c>
    </row>
    <row r="44" spans="1:6" ht="32.25" customHeight="1">
      <c r="A44" s="68" t="s">
        <v>15</v>
      </c>
      <c r="B44" s="18"/>
      <c r="C44" s="19" t="s">
        <v>16</v>
      </c>
      <c r="D44" s="36">
        <v>48788</v>
      </c>
      <c r="E44" s="107" t="s">
        <v>154</v>
      </c>
      <c r="F44" s="39">
        <f t="shared" si="1"/>
        <v>100</v>
      </c>
    </row>
    <row r="45" spans="1:6" ht="45">
      <c r="A45" s="49" t="s">
        <v>85</v>
      </c>
      <c r="B45" s="12" t="s">
        <v>65</v>
      </c>
      <c r="C45" s="12"/>
      <c r="D45" s="36">
        <f>D46+D49+D52+D54+D56+D58+D60</f>
        <v>5735113.970000001</v>
      </c>
      <c r="E45" s="112">
        <f>E46+E49+E52+E54+E56+E58+E60</f>
        <v>5100046.07</v>
      </c>
      <c r="F45" s="39">
        <f t="shared" si="1"/>
        <v>88.92667341360611</v>
      </c>
    </row>
    <row r="46" spans="1:6" ht="30">
      <c r="A46" s="47" t="s">
        <v>27</v>
      </c>
      <c r="B46" s="12" t="s">
        <v>66</v>
      </c>
      <c r="C46" s="12"/>
      <c r="D46" s="36">
        <f>D47+D48</f>
        <v>2756527.1</v>
      </c>
      <c r="E46" s="111">
        <f>E47+E48</f>
        <v>2124463.41</v>
      </c>
      <c r="F46" s="39">
        <f>E46/D46*100</f>
        <v>77.07028927812827</v>
      </c>
    </row>
    <row r="47" spans="1:6" ht="30">
      <c r="A47" s="47" t="s">
        <v>15</v>
      </c>
      <c r="B47" s="18"/>
      <c r="C47" s="19" t="s">
        <v>16</v>
      </c>
      <c r="D47" s="36">
        <v>2747081.33</v>
      </c>
      <c r="E47" s="111">
        <v>2115017.64</v>
      </c>
      <c r="F47" s="39">
        <f>E47/D47*100</f>
        <v>76.99144604502845</v>
      </c>
    </row>
    <row r="48" spans="1:6" ht="15.75">
      <c r="A48" s="47" t="s">
        <v>17</v>
      </c>
      <c r="B48" s="18"/>
      <c r="C48" s="19" t="s">
        <v>18</v>
      </c>
      <c r="D48" s="36">
        <v>9445.77</v>
      </c>
      <c r="E48" s="111" t="s">
        <v>155</v>
      </c>
      <c r="F48" s="39">
        <f>E48/D48*100</f>
        <v>100</v>
      </c>
    </row>
    <row r="49" spans="1:6" ht="30">
      <c r="A49" s="47" t="s">
        <v>28</v>
      </c>
      <c r="B49" s="26" t="s">
        <v>67</v>
      </c>
      <c r="C49" s="19"/>
      <c r="D49" s="36">
        <f>D50+D51</f>
        <v>754730.19</v>
      </c>
      <c r="E49" s="113">
        <f>E50+E51</f>
        <v>753669.13</v>
      </c>
      <c r="F49" s="39">
        <f t="shared" si="1"/>
        <v>99.85941201053585</v>
      </c>
    </row>
    <row r="50" spans="1:6" ht="30">
      <c r="A50" s="47" t="s">
        <v>15</v>
      </c>
      <c r="B50" s="18"/>
      <c r="C50" s="19" t="s">
        <v>16</v>
      </c>
      <c r="D50" s="36">
        <v>636720.19</v>
      </c>
      <c r="E50" s="107">
        <v>635659.13</v>
      </c>
      <c r="F50" s="39">
        <f t="shared" si="1"/>
        <v>99.83335537074771</v>
      </c>
    </row>
    <row r="51" spans="1:6" ht="15.75">
      <c r="A51" s="47" t="s">
        <v>17</v>
      </c>
      <c r="B51" s="18"/>
      <c r="C51" s="19" t="s">
        <v>18</v>
      </c>
      <c r="D51" s="13">
        <v>118010</v>
      </c>
      <c r="E51" s="107">
        <v>118010</v>
      </c>
      <c r="F51" s="39">
        <f t="shared" si="1"/>
        <v>100</v>
      </c>
    </row>
    <row r="52" spans="1:6" ht="45">
      <c r="A52" s="50" t="s">
        <v>144</v>
      </c>
      <c r="B52" s="26" t="s">
        <v>143</v>
      </c>
      <c r="C52" s="19"/>
      <c r="D52" s="13">
        <v>250000</v>
      </c>
      <c r="E52" s="107" t="str">
        <f>E53</f>
        <v>249980,99</v>
      </c>
      <c r="F52" s="39">
        <f t="shared" si="1"/>
        <v>99.992396</v>
      </c>
    </row>
    <row r="53" spans="1:6" ht="30">
      <c r="A53" s="47" t="s">
        <v>15</v>
      </c>
      <c r="B53" s="18"/>
      <c r="C53" s="19" t="s">
        <v>16</v>
      </c>
      <c r="D53" s="13">
        <v>250000</v>
      </c>
      <c r="E53" s="107" t="s">
        <v>156</v>
      </c>
      <c r="F53" s="39">
        <f aca="true" t="shared" si="3" ref="F53:F64">E53/D53*100</f>
        <v>99.992396</v>
      </c>
    </row>
    <row r="54" spans="1:6" ht="63">
      <c r="A54" s="68" t="s">
        <v>118</v>
      </c>
      <c r="B54" s="26" t="s">
        <v>136</v>
      </c>
      <c r="C54" s="19"/>
      <c r="D54" s="13">
        <v>21000</v>
      </c>
      <c r="E54" s="127">
        <f>E55</f>
        <v>21000</v>
      </c>
      <c r="F54" s="39">
        <f t="shared" si="3"/>
        <v>100</v>
      </c>
    </row>
    <row r="55" spans="1:6" ht="31.5">
      <c r="A55" s="68" t="s">
        <v>15</v>
      </c>
      <c r="B55" s="18"/>
      <c r="C55" s="19" t="s">
        <v>16</v>
      </c>
      <c r="D55" s="13">
        <v>21000</v>
      </c>
      <c r="E55" s="128">
        <v>21000</v>
      </c>
      <c r="F55" s="39">
        <f t="shared" si="3"/>
        <v>100</v>
      </c>
    </row>
    <row r="56" spans="1:6" ht="31.5">
      <c r="A56" s="68" t="s">
        <v>117</v>
      </c>
      <c r="B56" s="26" t="s">
        <v>115</v>
      </c>
      <c r="C56" s="19"/>
      <c r="D56" s="36">
        <f>D57</f>
        <v>123681.68</v>
      </c>
      <c r="E56" s="107" t="str">
        <f>E57</f>
        <v>123681,68</v>
      </c>
      <c r="F56" s="39">
        <f t="shared" si="3"/>
        <v>100</v>
      </c>
    </row>
    <row r="57" spans="1:6" ht="31.5">
      <c r="A57" s="68" t="s">
        <v>15</v>
      </c>
      <c r="B57" s="18"/>
      <c r="C57" s="19" t="s">
        <v>16</v>
      </c>
      <c r="D57" s="36">
        <v>123681.68</v>
      </c>
      <c r="E57" s="107" t="s">
        <v>157</v>
      </c>
      <c r="F57" s="39">
        <f t="shared" si="3"/>
        <v>100</v>
      </c>
    </row>
    <row r="58" spans="1:6" ht="63">
      <c r="A58" s="68" t="s">
        <v>118</v>
      </c>
      <c r="B58" s="26" t="s">
        <v>133</v>
      </c>
      <c r="C58" s="19"/>
      <c r="D58" s="13">
        <f>+D59</f>
        <v>399000</v>
      </c>
      <c r="E58" s="114" t="str">
        <f>E59</f>
        <v>399000</v>
      </c>
      <c r="F58" s="39">
        <f t="shared" si="3"/>
        <v>100</v>
      </c>
    </row>
    <row r="59" spans="1:6" ht="31.5">
      <c r="A59" s="68" t="s">
        <v>15</v>
      </c>
      <c r="B59" s="18"/>
      <c r="C59" s="19" t="s">
        <v>16</v>
      </c>
      <c r="D59" s="13">
        <v>399000</v>
      </c>
      <c r="E59" s="114" t="s">
        <v>163</v>
      </c>
      <c r="F59" s="39">
        <f t="shared" si="3"/>
        <v>100</v>
      </c>
    </row>
    <row r="60" spans="1:6" ht="30.75" customHeight="1">
      <c r="A60" s="68" t="s">
        <v>135</v>
      </c>
      <c r="B60" s="88" t="s">
        <v>145</v>
      </c>
      <c r="C60" s="89"/>
      <c r="D60" s="13">
        <f>D61</f>
        <v>1430175</v>
      </c>
      <c r="E60" s="114">
        <f>E61</f>
        <v>1428250.86</v>
      </c>
      <c r="F60" s="39">
        <f t="shared" si="3"/>
        <v>99.8654612197808</v>
      </c>
    </row>
    <row r="61" spans="1:6" ht="31.5">
      <c r="A61" s="68" t="s">
        <v>15</v>
      </c>
      <c r="B61" s="77"/>
      <c r="C61" s="89" t="s">
        <v>16</v>
      </c>
      <c r="D61" s="13">
        <v>1430175</v>
      </c>
      <c r="E61" s="114">
        <v>1428250.86</v>
      </c>
      <c r="F61" s="39">
        <f t="shared" si="3"/>
        <v>99.8654612197808</v>
      </c>
    </row>
    <row r="62" spans="1:6" ht="63">
      <c r="A62" s="71" t="s">
        <v>119</v>
      </c>
      <c r="B62" s="51" t="s">
        <v>96</v>
      </c>
      <c r="C62" s="40"/>
      <c r="D62" s="13">
        <v>200000</v>
      </c>
      <c r="E62" s="114">
        <v>189211</v>
      </c>
      <c r="F62" s="39">
        <f t="shared" si="3"/>
        <v>94.60549999999999</v>
      </c>
    </row>
    <row r="63" spans="1:6" ht="78.75">
      <c r="A63" s="68" t="s">
        <v>97</v>
      </c>
      <c r="B63" s="40" t="s">
        <v>98</v>
      </c>
      <c r="C63" s="40"/>
      <c r="D63" s="13">
        <v>200000</v>
      </c>
      <c r="E63" s="114">
        <v>189211</v>
      </c>
      <c r="F63" s="39">
        <f t="shared" si="3"/>
        <v>94.60549999999999</v>
      </c>
    </row>
    <row r="64" spans="1:6" ht="31.5">
      <c r="A64" s="68" t="s">
        <v>15</v>
      </c>
      <c r="B64" s="52"/>
      <c r="C64" s="40" t="s">
        <v>16</v>
      </c>
      <c r="D64" s="13">
        <v>200000</v>
      </c>
      <c r="E64" s="114">
        <v>189211</v>
      </c>
      <c r="F64" s="39">
        <f t="shared" si="3"/>
        <v>94.60549999999999</v>
      </c>
    </row>
    <row r="65" spans="1:6" ht="63">
      <c r="A65" s="71" t="s">
        <v>120</v>
      </c>
      <c r="B65" s="27" t="s">
        <v>68</v>
      </c>
      <c r="C65" s="19"/>
      <c r="D65" s="36">
        <v>923127.96</v>
      </c>
      <c r="E65" s="107">
        <f>E66</f>
        <v>923127.79</v>
      </c>
      <c r="F65" s="39">
        <f t="shared" si="1"/>
        <v>99.99998158435154</v>
      </c>
    </row>
    <row r="66" spans="1:6" ht="47.25">
      <c r="A66" s="68" t="s">
        <v>40</v>
      </c>
      <c r="B66" s="18" t="s">
        <v>69</v>
      </c>
      <c r="C66" s="19"/>
      <c r="D66" s="36">
        <f>D67</f>
        <v>923127.96</v>
      </c>
      <c r="E66" s="107">
        <f>E67</f>
        <v>923127.79</v>
      </c>
      <c r="F66" s="39">
        <f t="shared" si="1"/>
        <v>99.99998158435154</v>
      </c>
    </row>
    <row r="67" spans="1:6" ht="23.25" customHeight="1">
      <c r="A67" s="81" t="s">
        <v>17</v>
      </c>
      <c r="B67" s="15"/>
      <c r="C67" s="9" t="s">
        <v>18</v>
      </c>
      <c r="D67" s="36">
        <v>923127.96</v>
      </c>
      <c r="E67" s="106">
        <v>923127.79</v>
      </c>
      <c r="F67" s="39">
        <f t="shared" si="1"/>
        <v>99.99998158435154</v>
      </c>
    </row>
    <row r="68" spans="1:6" ht="50.25" customHeight="1">
      <c r="A68" s="49" t="s">
        <v>169</v>
      </c>
      <c r="B68" s="15" t="s">
        <v>88</v>
      </c>
      <c r="C68" s="9"/>
      <c r="D68" s="129">
        <f>D69+D71</f>
        <v>217318.32</v>
      </c>
      <c r="E68" s="132">
        <f>E69+E71</f>
        <v>216774.83000000002</v>
      </c>
      <c r="F68" s="133">
        <f t="shared" si="1"/>
        <v>99.74991063799867</v>
      </c>
    </row>
    <row r="69" spans="1:6" ht="48.75" customHeight="1">
      <c r="A69" s="47" t="s">
        <v>89</v>
      </c>
      <c r="B69" s="15" t="s">
        <v>90</v>
      </c>
      <c r="C69" s="9"/>
      <c r="D69" s="14">
        <v>120000</v>
      </c>
      <c r="E69" s="39">
        <f>E70</f>
        <v>119998.76</v>
      </c>
      <c r="F69" s="39">
        <f t="shared" si="1"/>
        <v>99.99896666666666</v>
      </c>
    </row>
    <row r="70" spans="1:6" ht="36.75" customHeight="1">
      <c r="A70" s="47" t="s">
        <v>15</v>
      </c>
      <c r="B70" s="15"/>
      <c r="C70" s="9" t="s">
        <v>16</v>
      </c>
      <c r="D70" s="13">
        <v>120000</v>
      </c>
      <c r="E70" s="39">
        <v>119998.76</v>
      </c>
      <c r="F70" s="39">
        <f t="shared" si="1"/>
        <v>99.99896666666666</v>
      </c>
    </row>
    <row r="71" spans="1:6" ht="35.25" customHeight="1">
      <c r="A71" s="68" t="s">
        <v>138</v>
      </c>
      <c r="B71" s="15" t="s">
        <v>134</v>
      </c>
      <c r="C71" s="9"/>
      <c r="D71" s="36">
        <f>D72</f>
        <v>97318.32</v>
      </c>
      <c r="E71" s="39">
        <f>E72</f>
        <v>96776.07</v>
      </c>
      <c r="F71" s="39">
        <f t="shared" si="1"/>
        <v>99.44280789064176</v>
      </c>
    </row>
    <row r="72" spans="1:6" ht="36.75" customHeight="1">
      <c r="A72" s="68" t="s">
        <v>15</v>
      </c>
      <c r="B72" s="15"/>
      <c r="C72" s="9" t="s">
        <v>16</v>
      </c>
      <c r="D72" s="36">
        <v>97318.32</v>
      </c>
      <c r="E72" s="39">
        <v>96776.07</v>
      </c>
      <c r="F72" s="39">
        <f t="shared" si="1"/>
        <v>99.44280789064176</v>
      </c>
    </row>
    <row r="73" spans="1:6" ht="51" customHeight="1">
      <c r="A73" s="66" t="s">
        <v>123</v>
      </c>
      <c r="B73" s="93" t="s">
        <v>70</v>
      </c>
      <c r="C73" s="9"/>
      <c r="D73" s="78">
        <f>D74+D77</f>
        <v>817836.47</v>
      </c>
      <c r="E73" s="105">
        <f>E74+E77</f>
        <v>797525.68</v>
      </c>
      <c r="F73" s="38">
        <f t="shared" si="1"/>
        <v>97.51652185430176</v>
      </c>
    </row>
    <row r="74" spans="1:6" ht="63">
      <c r="A74" s="82" t="s">
        <v>121</v>
      </c>
      <c r="B74" s="15" t="s">
        <v>71</v>
      </c>
      <c r="C74" s="9"/>
      <c r="D74" s="36">
        <f>D75</f>
        <v>546635.65</v>
      </c>
      <c r="E74" s="80">
        <f>E75</f>
        <v>545844.18</v>
      </c>
      <c r="F74" s="39">
        <f t="shared" si="1"/>
        <v>99.85521068741127</v>
      </c>
    </row>
    <row r="75" spans="1:6" ht="64.5" customHeight="1">
      <c r="A75" s="83" t="s">
        <v>122</v>
      </c>
      <c r="B75" s="15" t="s">
        <v>72</v>
      </c>
      <c r="C75" s="9"/>
      <c r="D75" s="36">
        <v>546635.65</v>
      </c>
      <c r="E75" s="80">
        <f>E76</f>
        <v>545844.18</v>
      </c>
      <c r="F75" s="39">
        <f t="shared" si="1"/>
        <v>99.85521068741127</v>
      </c>
    </row>
    <row r="76" spans="1:6" ht="31.5">
      <c r="A76" s="68" t="s">
        <v>15</v>
      </c>
      <c r="B76" s="18"/>
      <c r="C76" s="19" t="s">
        <v>16</v>
      </c>
      <c r="D76" s="36">
        <v>546635.65</v>
      </c>
      <c r="E76" s="113">
        <v>545844.18</v>
      </c>
      <c r="F76" s="39">
        <f t="shared" si="1"/>
        <v>99.85521068741127</v>
      </c>
    </row>
    <row r="77" spans="1:6" ht="47.25">
      <c r="A77" s="71" t="s">
        <v>150</v>
      </c>
      <c r="B77" s="19" t="s">
        <v>172</v>
      </c>
      <c r="C77" s="19"/>
      <c r="D77" s="79">
        <f>D78</f>
        <v>271200.82</v>
      </c>
      <c r="E77" s="113">
        <f>E78</f>
        <v>251681.5</v>
      </c>
      <c r="F77" s="39">
        <f>E77/D77*100</f>
        <v>92.80263238142126</v>
      </c>
    </row>
    <row r="78" spans="1:6" ht="47.25">
      <c r="A78" s="68" t="s">
        <v>151</v>
      </c>
      <c r="B78" s="15" t="s">
        <v>158</v>
      </c>
      <c r="C78" s="19" t="s">
        <v>16</v>
      </c>
      <c r="D78" s="36">
        <f>D79</f>
        <v>271200.82</v>
      </c>
      <c r="E78" s="113">
        <f>E79</f>
        <v>251681.5</v>
      </c>
      <c r="F78" s="39">
        <f>E78/D78*100</f>
        <v>92.80263238142126</v>
      </c>
    </row>
    <row r="79" spans="1:6" ht="31.5">
      <c r="A79" s="68" t="s">
        <v>15</v>
      </c>
      <c r="B79" s="18"/>
      <c r="C79" s="19"/>
      <c r="D79" s="36">
        <v>271200.82</v>
      </c>
      <c r="E79" s="113">
        <v>251681.5</v>
      </c>
      <c r="F79" s="39">
        <f>E79/D79*100</f>
        <v>92.80263238142126</v>
      </c>
    </row>
    <row r="80" spans="1:6" ht="42.75">
      <c r="A80" s="46" t="s">
        <v>36</v>
      </c>
      <c r="B80" s="28" t="s">
        <v>73</v>
      </c>
      <c r="C80" s="9"/>
      <c r="D80" s="98">
        <f>D81</f>
        <v>10148149.41</v>
      </c>
      <c r="E80" s="98">
        <f>E81</f>
        <v>8029228.02</v>
      </c>
      <c r="F80" s="38">
        <f t="shared" si="1"/>
        <v>79.12012028604927</v>
      </c>
    </row>
    <row r="81" spans="1:6" ht="60.75" customHeight="1">
      <c r="A81" s="49" t="s">
        <v>86</v>
      </c>
      <c r="B81" s="15" t="s">
        <v>74</v>
      </c>
      <c r="C81" s="9"/>
      <c r="D81" s="134">
        <f>D82+D84+D88+D92+D90+D86</f>
        <v>10148149.41</v>
      </c>
      <c r="E81" s="80">
        <f>E82+E84+E88+E92+E90+E86</f>
        <v>8029228.02</v>
      </c>
      <c r="F81" s="39">
        <f t="shared" si="1"/>
        <v>79.12012028604927</v>
      </c>
    </row>
    <row r="82" spans="1:6" ht="64.5" customHeight="1">
      <c r="A82" s="47" t="s">
        <v>87</v>
      </c>
      <c r="B82" s="15" t="s">
        <v>75</v>
      </c>
      <c r="C82" s="9"/>
      <c r="D82" s="79">
        <f>D83</f>
        <v>2800479.77</v>
      </c>
      <c r="E82" s="80">
        <f>E83</f>
        <v>1599287.97</v>
      </c>
      <c r="F82" s="39">
        <f t="shared" si="1"/>
        <v>57.107642309446135</v>
      </c>
    </row>
    <row r="83" spans="1:6" ht="30">
      <c r="A83" s="47" t="s">
        <v>15</v>
      </c>
      <c r="B83" s="18"/>
      <c r="C83" s="19" t="s">
        <v>16</v>
      </c>
      <c r="D83" s="36">
        <v>2800479.77</v>
      </c>
      <c r="E83" s="113">
        <v>1599287.97</v>
      </c>
      <c r="F83" s="39">
        <f t="shared" si="1"/>
        <v>57.107642309446135</v>
      </c>
    </row>
    <row r="84" spans="1:6" ht="45">
      <c r="A84" s="47" t="s">
        <v>91</v>
      </c>
      <c r="B84" s="19" t="s">
        <v>92</v>
      </c>
      <c r="C84" s="19"/>
      <c r="D84" s="36">
        <f>D85</f>
        <v>1336427.57</v>
      </c>
      <c r="E84" s="113">
        <f>E85</f>
        <v>1129604.69</v>
      </c>
      <c r="F84" s="39">
        <f t="shared" si="1"/>
        <v>84.52419834469592</v>
      </c>
    </row>
    <row r="85" spans="1:6" ht="30">
      <c r="A85" s="47" t="s">
        <v>15</v>
      </c>
      <c r="B85" s="18"/>
      <c r="C85" s="19" t="s">
        <v>16</v>
      </c>
      <c r="D85" s="36">
        <v>1336427.57</v>
      </c>
      <c r="E85" s="113">
        <v>1129604.69</v>
      </c>
      <c r="F85" s="39">
        <f t="shared" si="1"/>
        <v>84.52419834469592</v>
      </c>
    </row>
    <row r="86" spans="1:6" ht="45">
      <c r="A86" s="47" t="s">
        <v>91</v>
      </c>
      <c r="B86" s="18" t="s">
        <v>167</v>
      </c>
      <c r="C86" s="19"/>
      <c r="D86" s="106">
        <f>D87</f>
        <v>26179.13</v>
      </c>
      <c r="E86" s="113">
        <f>E87</f>
        <v>26179.13</v>
      </c>
      <c r="F86" s="39">
        <f>E86/D86*100</f>
        <v>100</v>
      </c>
    </row>
    <row r="87" spans="1:6" ht="30">
      <c r="A87" s="47" t="s">
        <v>15</v>
      </c>
      <c r="B87" s="18"/>
      <c r="C87" s="19" t="s">
        <v>16</v>
      </c>
      <c r="D87" s="36">
        <v>26179.13</v>
      </c>
      <c r="E87" s="113">
        <v>26179.13</v>
      </c>
      <c r="F87" s="39">
        <f>E87/D87*100</f>
        <v>100</v>
      </c>
    </row>
    <row r="88" spans="1:6" ht="31.5">
      <c r="A88" s="68" t="s">
        <v>124</v>
      </c>
      <c r="B88" s="89" t="s">
        <v>137</v>
      </c>
      <c r="C88" s="89"/>
      <c r="D88" s="36">
        <f>D89</f>
        <v>238125.64</v>
      </c>
      <c r="E88" s="114">
        <f>E89</f>
        <v>206378.57</v>
      </c>
      <c r="F88" s="84">
        <f aca="true" t="shared" si="4" ref="F88:F93">E88/D88*100</f>
        <v>86.66793294497812</v>
      </c>
    </row>
    <row r="89" spans="1:6" ht="31.5">
      <c r="A89" s="68" t="s">
        <v>15</v>
      </c>
      <c r="B89" s="77"/>
      <c r="C89" s="89" t="s">
        <v>16</v>
      </c>
      <c r="D89" s="36">
        <v>238125.64</v>
      </c>
      <c r="E89" s="114">
        <v>206378.57</v>
      </c>
      <c r="F89" s="44">
        <f t="shared" si="4"/>
        <v>86.66793294497812</v>
      </c>
    </row>
    <row r="90" spans="1:6" ht="30.75" customHeight="1">
      <c r="A90" s="97" t="s">
        <v>124</v>
      </c>
      <c r="B90" s="89" t="s">
        <v>159</v>
      </c>
      <c r="C90" s="89"/>
      <c r="D90" s="36">
        <f>D91</f>
        <v>5021780.3</v>
      </c>
      <c r="E90" s="114">
        <f>E91</f>
        <v>4344232.77</v>
      </c>
      <c r="F90" s="39">
        <f t="shared" si="4"/>
        <v>86.50782213630492</v>
      </c>
    </row>
    <row r="91" spans="1:6" ht="31.5">
      <c r="A91" s="68" t="s">
        <v>15</v>
      </c>
      <c r="B91" s="77"/>
      <c r="C91" s="89" t="s">
        <v>16</v>
      </c>
      <c r="D91" s="36">
        <v>5021780.3</v>
      </c>
      <c r="E91" s="114">
        <v>4344232.77</v>
      </c>
      <c r="F91" s="39">
        <f t="shared" si="4"/>
        <v>86.50782213630492</v>
      </c>
    </row>
    <row r="92" spans="1:6" ht="31.5" customHeight="1">
      <c r="A92" s="90" t="s">
        <v>124</v>
      </c>
      <c r="B92" s="89" t="s">
        <v>142</v>
      </c>
      <c r="C92" s="89"/>
      <c r="D92" s="13">
        <f>D93</f>
        <v>725157</v>
      </c>
      <c r="E92" s="114" t="str">
        <f>E93</f>
        <v>723544,89</v>
      </c>
      <c r="F92" s="39">
        <f t="shared" si="4"/>
        <v>99.77768814201615</v>
      </c>
    </row>
    <row r="93" spans="1:6" ht="31.5">
      <c r="A93" s="68" t="s">
        <v>15</v>
      </c>
      <c r="B93" s="77"/>
      <c r="C93" s="89" t="s">
        <v>16</v>
      </c>
      <c r="D93" s="13">
        <v>725157</v>
      </c>
      <c r="E93" s="114" t="s">
        <v>164</v>
      </c>
      <c r="F93" s="39">
        <f t="shared" si="4"/>
        <v>99.77768814201615</v>
      </c>
    </row>
    <row r="94" spans="1:6" s="5" customFormat="1" ht="15" customHeight="1">
      <c r="A94" s="46" t="s">
        <v>22</v>
      </c>
      <c r="B94" s="28" t="s">
        <v>76</v>
      </c>
      <c r="C94" s="18"/>
      <c r="D94" s="65">
        <f>D95</f>
        <v>12755831.580000002</v>
      </c>
      <c r="E94" s="115">
        <f>E95</f>
        <v>12449532.470000003</v>
      </c>
      <c r="F94" s="38">
        <f t="shared" si="1"/>
        <v>97.59875231905501</v>
      </c>
    </row>
    <row r="95" spans="1:6" s="5" customFormat="1" ht="17.25" customHeight="1">
      <c r="A95" s="49" t="s">
        <v>22</v>
      </c>
      <c r="B95" s="29" t="s">
        <v>76</v>
      </c>
      <c r="C95" s="18"/>
      <c r="D95" s="65">
        <f>D96+D99+D104+D113+D116+D120+D125+D128+D131</f>
        <v>12755831.580000002</v>
      </c>
      <c r="E95" s="115">
        <f>E96+E99+E104+E113+E116+E120+E125+E128+E131</f>
        <v>12449532.470000003</v>
      </c>
      <c r="F95" s="38">
        <f t="shared" si="1"/>
        <v>97.59875231905501</v>
      </c>
    </row>
    <row r="96" spans="1:6" s="5" customFormat="1" ht="44.25" customHeight="1">
      <c r="A96" s="54" t="s">
        <v>5</v>
      </c>
      <c r="B96" s="11"/>
      <c r="C96" s="11"/>
      <c r="D96" s="131">
        <f>D97</f>
        <v>1011727.72</v>
      </c>
      <c r="E96" s="105">
        <f>E97</f>
        <v>997550.31</v>
      </c>
      <c r="F96" s="38">
        <f t="shared" si="1"/>
        <v>98.59869313455206</v>
      </c>
    </row>
    <row r="97" spans="1:6" s="5" customFormat="1" ht="33" customHeight="1">
      <c r="A97" s="56" t="s">
        <v>31</v>
      </c>
      <c r="B97" s="31" t="s">
        <v>77</v>
      </c>
      <c r="C97" s="32"/>
      <c r="D97" s="130">
        <f>D98</f>
        <v>1011727.72</v>
      </c>
      <c r="E97" s="116">
        <f>E98</f>
        <v>997550.31</v>
      </c>
      <c r="F97" s="39">
        <f t="shared" si="1"/>
        <v>98.59869313455206</v>
      </c>
    </row>
    <row r="98" spans="1:6" s="5" customFormat="1" ht="80.25" customHeight="1">
      <c r="A98" s="47" t="s">
        <v>13</v>
      </c>
      <c r="B98" s="9"/>
      <c r="C98" s="9" t="s">
        <v>14</v>
      </c>
      <c r="D98" s="102">
        <v>1011727.72</v>
      </c>
      <c r="E98" s="106">
        <v>997550.31</v>
      </c>
      <c r="F98" s="39">
        <f t="shared" si="1"/>
        <v>98.59869313455206</v>
      </c>
    </row>
    <row r="99" spans="1:6" s="5" customFormat="1" ht="72.75" customHeight="1">
      <c r="A99" s="54" t="s">
        <v>6</v>
      </c>
      <c r="B99" s="11"/>
      <c r="C99" s="11"/>
      <c r="D99" s="10">
        <f>D100+D102</f>
        <v>111225</v>
      </c>
      <c r="E99" s="105">
        <f>E100+E102</f>
        <v>104725</v>
      </c>
      <c r="F99" s="38">
        <f t="shared" si="1"/>
        <v>94.15599011013711</v>
      </c>
    </row>
    <row r="100" spans="1:6" s="5" customFormat="1" ht="47.25" customHeight="1">
      <c r="A100" s="47" t="s">
        <v>103</v>
      </c>
      <c r="B100" s="31" t="s">
        <v>78</v>
      </c>
      <c r="C100" s="32"/>
      <c r="D100" s="13">
        <v>11225</v>
      </c>
      <c r="E100" s="107">
        <v>4725</v>
      </c>
      <c r="F100" s="39">
        <f aca="true" t="shared" si="5" ref="F100:F134">E100/D100*100</f>
        <v>42.093541202672604</v>
      </c>
    </row>
    <row r="101" spans="1:6" s="5" customFormat="1" ht="30.75" customHeight="1">
      <c r="A101" s="47" t="s">
        <v>15</v>
      </c>
      <c r="B101" s="18"/>
      <c r="C101" s="18" t="s">
        <v>16</v>
      </c>
      <c r="D101" s="13">
        <v>11225</v>
      </c>
      <c r="E101" s="107">
        <v>4725</v>
      </c>
      <c r="F101" s="39">
        <f t="shared" si="5"/>
        <v>42.093541202672604</v>
      </c>
    </row>
    <row r="102" spans="1:6" s="5" customFormat="1" ht="51" customHeight="1">
      <c r="A102" s="48" t="s">
        <v>100</v>
      </c>
      <c r="B102" s="64" t="s">
        <v>84</v>
      </c>
      <c r="C102" s="12"/>
      <c r="D102" s="13">
        <v>100000</v>
      </c>
      <c r="E102" s="106">
        <v>100000</v>
      </c>
      <c r="F102" s="39">
        <f t="shared" si="5"/>
        <v>100</v>
      </c>
    </row>
    <row r="103" spans="1:6" s="5" customFormat="1" ht="18" customHeight="1">
      <c r="A103" s="48" t="s">
        <v>83</v>
      </c>
      <c r="B103" s="31"/>
      <c r="C103" s="12" t="s">
        <v>30</v>
      </c>
      <c r="D103" s="13">
        <v>100000</v>
      </c>
      <c r="E103" s="106">
        <v>100000</v>
      </c>
      <c r="F103" s="39">
        <f>E103/D103*100</f>
        <v>100</v>
      </c>
    </row>
    <row r="104" spans="1:6" s="5" customFormat="1" ht="72" customHeight="1">
      <c r="A104" s="55" t="s">
        <v>1</v>
      </c>
      <c r="B104" s="11"/>
      <c r="C104" s="11"/>
      <c r="D104" s="65">
        <f>D105+D109+D111</f>
        <v>5707447.28</v>
      </c>
      <c r="E104" s="98">
        <f>E105+E109+E111</f>
        <v>5520506.970000001</v>
      </c>
      <c r="F104" s="38">
        <f t="shared" si="5"/>
        <v>96.72462484839633</v>
      </c>
    </row>
    <row r="105" spans="1:6" s="5" customFormat="1" ht="14.25" customHeight="1">
      <c r="A105" s="56" t="s">
        <v>7</v>
      </c>
      <c r="B105" s="31" t="s">
        <v>79</v>
      </c>
      <c r="C105" s="9"/>
      <c r="D105" s="102">
        <f>D106+D107+D108</f>
        <v>5582447.28</v>
      </c>
      <c r="E105" s="117">
        <f>E106+E107+E108</f>
        <v>5395506.970000001</v>
      </c>
      <c r="F105" s="39">
        <f t="shared" si="5"/>
        <v>96.65128391503592</v>
      </c>
    </row>
    <row r="106" spans="1:6" s="5" customFormat="1" ht="73.5" customHeight="1">
      <c r="A106" s="47" t="s">
        <v>13</v>
      </c>
      <c r="B106" s="18"/>
      <c r="C106" s="19" t="s">
        <v>14</v>
      </c>
      <c r="D106" s="102">
        <v>4435951.34</v>
      </c>
      <c r="E106" s="118">
        <v>4430446.49</v>
      </c>
      <c r="F106" s="39">
        <f t="shared" si="5"/>
        <v>99.87590373342555</v>
      </c>
    </row>
    <row r="107" spans="1:6" s="5" customFormat="1" ht="31.5" customHeight="1">
      <c r="A107" s="57" t="s">
        <v>15</v>
      </c>
      <c r="B107" s="18"/>
      <c r="C107" s="19" t="s">
        <v>16</v>
      </c>
      <c r="D107" s="13">
        <v>1065881</v>
      </c>
      <c r="E107" s="107">
        <v>893598.57</v>
      </c>
      <c r="F107" s="39">
        <f t="shared" si="5"/>
        <v>83.83661684559533</v>
      </c>
    </row>
    <row r="108" spans="1:6" s="5" customFormat="1" ht="19.5" customHeight="1">
      <c r="A108" s="53" t="s">
        <v>17</v>
      </c>
      <c r="B108" s="32"/>
      <c r="C108" s="18" t="s">
        <v>18</v>
      </c>
      <c r="D108" s="102">
        <v>80614.94</v>
      </c>
      <c r="E108" s="116">
        <v>71461.91</v>
      </c>
      <c r="F108" s="39">
        <f t="shared" si="5"/>
        <v>88.64598795210912</v>
      </c>
    </row>
    <row r="109" spans="1:6" s="5" customFormat="1" ht="178.5" customHeight="1">
      <c r="A109" s="48" t="s">
        <v>101</v>
      </c>
      <c r="B109" s="40" t="s">
        <v>93</v>
      </c>
      <c r="C109" s="19"/>
      <c r="D109" s="14">
        <v>75000</v>
      </c>
      <c r="E109" s="107">
        <v>75000</v>
      </c>
      <c r="F109" s="39">
        <f t="shared" si="5"/>
        <v>100</v>
      </c>
    </row>
    <row r="110" spans="1:6" s="5" customFormat="1" ht="19.5" customHeight="1">
      <c r="A110" s="48" t="s">
        <v>83</v>
      </c>
      <c r="B110" s="18"/>
      <c r="C110" s="18" t="s">
        <v>30</v>
      </c>
      <c r="D110" s="14">
        <v>75000</v>
      </c>
      <c r="E110" s="116">
        <v>75000</v>
      </c>
      <c r="F110" s="39">
        <f>E110/D110*100</f>
        <v>100</v>
      </c>
    </row>
    <row r="111" spans="1:6" s="5" customFormat="1" ht="99" customHeight="1">
      <c r="A111" s="69" t="s">
        <v>125</v>
      </c>
      <c r="B111" s="40" t="s">
        <v>114</v>
      </c>
      <c r="C111" s="18"/>
      <c r="D111" s="14">
        <v>50000</v>
      </c>
      <c r="E111" s="107">
        <v>50000</v>
      </c>
      <c r="F111" s="39">
        <f>E111/D111*100</f>
        <v>100</v>
      </c>
    </row>
    <row r="112" spans="1:6" s="5" customFormat="1" ht="19.5" customHeight="1">
      <c r="A112" s="48" t="s">
        <v>83</v>
      </c>
      <c r="B112" s="18"/>
      <c r="C112" s="18" t="s">
        <v>30</v>
      </c>
      <c r="D112" s="14">
        <v>50000</v>
      </c>
      <c r="E112" s="116">
        <v>50000</v>
      </c>
      <c r="F112" s="39">
        <f>E112/D112*100</f>
        <v>100</v>
      </c>
    </row>
    <row r="113" spans="1:6" s="5" customFormat="1" ht="18.75" customHeight="1">
      <c r="A113" s="58" t="s">
        <v>8</v>
      </c>
      <c r="B113" s="11"/>
      <c r="C113" s="11"/>
      <c r="D113" s="10">
        <v>30000</v>
      </c>
      <c r="E113" s="104"/>
      <c r="F113" s="38">
        <f t="shared" si="5"/>
        <v>0</v>
      </c>
    </row>
    <row r="114" spans="1:6" s="5" customFormat="1" ht="19.5" customHeight="1">
      <c r="A114" s="47" t="s">
        <v>102</v>
      </c>
      <c r="B114" s="31" t="s">
        <v>113</v>
      </c>
      <c r="C114" s="11"/>
      <c r="D114" s="13">
        <v>30000</v>
      </c>
      <c r="E114" s="104"/>
      <c r="F114" s="39">
        <f t="shared" si="5"/>
        <v>0</v>
      </c>
    </row>
    <row r="115" spans="1:6" s="5" customFormat="1" ht="18.75" customHeight="1">
      <c r="A115" s="47" t="s">
        <v>17</v>
      </c>
      <c r="B115" s="18"/>
      <c r="C115" s="18" t="s">
        <v>18</v>
      </c>
      <c r="D115" s="13">
        <v>30000</v>
      </c>
      <c r="E115" s="116"/>
      <c r="F115" s="39">
        <f t="shared" si="5"/>
        <v>0</v>
      </c>
    </row>
    <row r="116" spans="1:6" s="5" customFormat="1" ht="20.25" customHeight="1">
      <c r="A116" s="59" t="s">
        <v>2</v>
      </c>
      <c r="B116" s="11"/>
      <c r="C116" s="11"/>
      <c r="D116" s="78">
        <f>D117</f>
        <v>445658.82</v>
      </c>
      <c r="E116" s="105">
        <f>E117</f>
        <v>444658.82</v>
      </c>
      <c r="F116" s="38">
        <f t="shared" si="5"/>
        <v>99.77561310241767</v>
      </c>
    </row>
    <row r="117" spans="1:6" s="5" customFormat="1" ht="14.25" customHeight="1">
      <c r="A117" s="47" t="s">
        <v>9</v>
      </c>
      <c r="B117" s="31" t="s">
        <v>80</v>
      </c>
      <c r="C117" s="32"/>
      <c r="D117" s="36">
        <v>445658.82</v>
      </c>
      <c r="E117" s="116">
        <f>E118+E119</f>
        <v>444658.82</v>
      </c>
      <c r="F117" s="39">
        <f t="shared" si="5"/>
        <v>99.77561310241767</v>
      </c>
    </row>
    <row r="118" spans="1:6" s="5" customFormat="1" ht="32.25" customHeight="1">
      <c r="A118" s="47" t="s">
        <v>15</v>
      </c>
      <c r="B118" s="19"/>
      <c r="C118" s="18" t="s">
        <v>16</v>
      </c>
      <c r="D118" s="36">
        <v>96162.43</v>
      </c>
      <c r="E118" s="114">
        <v>95162.43</v>
      </c>
      <c r="F118" s="39">
        <f t="shared" si="5"/>
        <v>98.96009283459247</v>
      </c>
    </row>
    <row r="119" spans="1:6" s="5" customFormat="1" ht="20.25" customHeight="1">
      <c r="A119" s="47" t="s">
        <v>17</v>
      </c>
      <c r="B119" s="61"/>
      <c r="C119" s="18" t="s">
        <v>18</v>
      </c>
      <c r="D119" s="36">
        <v>349496.39</v>
      </c>
      <c r="E119" s="116" t="s">
        <v>160</v>
      </c>
      <c r="F119" s="39">
        <f t="shared" si="5"/>
        <v>100</v>
      </c>
    </row>
    <row r="120" spans="1:6" s="5" customFormat="1" ht="45" customHeight="1">
      <c r="A120" s="60" t="s">
        <v>104</v>
      </c>
      <c r="B120" s="61" t="s">
        <v>95</v>
      </c>
      <c r="C120" s="52"/>
      <c r="D120" s="105">
        <f>D121+D122+D123+D124</f>
        <v>4415136.760000001</v>
      </c>
      <c r="E120" s="119">
        <f>E121+E122+E123+E124</f>
        <v>4347455.37</v>
      </c>
      <c r="F120" s="38">
        <f>E120/D120*100</f>
        <v>98.46706016870922</v>
      </c>
    </row>
    <row r="121" spans="1:6" s="5" customFormat="1" ht="32.25" customHeight="1">
      <c r="A121" s="47" t="s">
        <v>13</v>
      </c>
      <c r="B121" s="52"/>
      <c r="C121" s="40" t="s">
        <v>14</v>
      </c>
      <c r="D121" s="36">
        <v>3689173.69</v>
      </c>
      <c r="E121" s="120">
        <v>3688391.53</v>
      </c>
      <c r="F121" s="62">
        <f>E121/D121*100</f>
        <v>99.9787985043339</v>
      </c>
    </row>
    <row r="122" spans="1:6" s="5" customFormat="1" ht="32.25" customHeight="1">
      <c r="A122" s="47" t="s">
        <v>15</v>
      </c>
      <c r="B122" s="40"/>
      <c r="C122" s="52" t="s">
        <v>16</v>
      </c>
      <c r="D122" s="36">
        <v>681106.8</v>
      </c>
      <c r="E122" s="121">
        <v>614339.13</v>
      </c>
      <c r="F122" s="62">
        <f>E122/D122*100</f>
        <v>90.19718053027806</v>
      </c>
    </row>
    <row r="123" spans="1:6" s="5" customFormat="1" ht="32.25" customHeight="1">
      <c r="A123" s="47" t="s">
        <v>20</v>
      </c>
      <c r="B123" s="40"/>
      <c r="C123" s="52" t="s">
        <v>132</v>
      </c>
      <c r="D123" s="36">
        <v>16303.4</v>
      </c>
      <c r="E123" s="121">
        <v>16303.4</v>
      </c>
      <c r="F123" s="62">
        <v>0</v>
      </c>
    </row>
    <row r="124" spans="1:6" s="5" customFormat="1" ht="18.75" customHeight="1">
      <c r="A124" s="47" t="s">
        <v>17</v>
      </c>
      <c r="B124" s="52"/>
      <c r="C124" s="52" t="s">
        <v>18</v>
      </c>
      <c r="D124" s="36">
        <v>28552.87</v>
      </c>
      <c r="E124" s="122">
        <v>28421.31</v>
      </c>
      <c r="F124" s="63">
        <f>E124/D124*100</f>
        <v>99.53924071380567</v>
      </c>
    </row>
    <row r="125" spans="1:6" s="5" customFormat="1" ht="35.25" customHeight="1">
      <c r="A125" s="94" t="s">
        <v>147</v>
      </c>
      <c r="B125" s="61" t="s">
        <v>149</v>
      </c>
      <c r="C125" s="52"/>
      <c r="D125" s="10">
        <v>710300</v>
      </c>
      <c r="E125" s="123">
        <v>710300</v>
      </c>
      <c r="F125" s="103">
        <f>E125/D125*100</f>
        <v>100</v>
      </c>
    </row>
    <row r="126" spans="1:6" s="5" customFormat="1" ht="51" customHeight="1">
      <c r="A126" s="68" t="s">
        <v>148</v>
      </c>
      <c r="B126" s="52"/>
      <c r="C126" s="52"/>
      <c r="D126" s="13">
        <v>710300</v>
      </c>
      <c r="E126" s="124">
        <v>710300</v>
      </c>
      <c r="F126" s="62">
        <f>E126/D126*100</f>
        <v>100</v>
      </c>
    </row>
    <row r="127" spans="1:6" s="5" customFormat="1" ht="18.75" customHeight="1">
      <c r="A127" s="81" t="s">
        <v>17</v>
      </c>
      <c r="B127" s="52"/>
      <c r="C127" s="52" t="s">
        <v>18</v>
      </c>
      <c r="D127" s="13">
        <v>710300</v>
      </c>
      <c r="E127" s="124">
        <v>710300</v>
      </c>
      <c r="F127" s="63">
        <f>E127/D127*100</f>
        <v>100</v>
      </c>
    </row>
    <row r="128" spans="1:6" s="5" customFormat="1" ht="27.75" customHeight="1">
      <c r="A128" s="58" t="s">
        <v>10</v>
      </c>
      <c r="B128" s="11"/>
      <c r="C128" s="11"/>
      <c r="D128" s="30">
        <v>213536</v>
      </c>
      <c r="E128" s="105">
        <v>213536</v>
      </c>
      <c r="F128" s="38">
        <f t="shared" si="5"/>
        <v>100</v>
      </c>
    </row>
    <row r="129" spans="1:6" s="5" customFormat="1" ht="47.25" customHeight="1">
      <c r="A129" s="47" t="s">
        <v>23</v>
      </c>
      <c r="B129" s="31" t="s">
        <v>81</v>
      </c>
      <c r="C129" s="11"/>
      <c r="D129" s="13">
        <v>213536</v>
      </c>
      <c r="E129" s="106">
        <v>213536</v>
      </c>
      <c r="F129" s="39">
        <f t="shared" si="5"/>
        <v>100</v>
      </c>
    </row>
    <row r="130" spans="1:6" s="5" customFormat="1" ht="75.75" customHeight="1">
      <c r="A130" s="47" t="s">
        <v>13</v>
      </c>
      <c r="B130" s="18"/>
      <c r="C130" s="18" t="s">
        <v>14</v>
      </c>
      <c r="D130" s="13">
        <v>213536</v>
      </c>
      <c r="E130" s="107">
        <v>213536</v>
      </c>
      <c r="F130" s="39">
        <f t="shared" si="5"/>
        <v>100</v>
      </c>
    </row>
    <row r="131" spans="1:6" s="5" customFormat="1" ht="17.25" customHeight="1">
      <c r="A131" s="54" t="s">
        <v>11</v>
      </c>
      <c r="B131" s="12"/>
      <c r="C131" s="12"/>
      <c r="D131" s="10">
        <v>110800</v>
      </c>
      <c r="E131" s="105">
        <v>110800</v>
      </c>
      <c r="F131" s="38">
        <f t="shared" si="5"/>
        <v>100</v>
      </c>
    </row>
    <row r="132" spans="1:6" s="5" customFormat="1" ht="49.5" customHeight="1">
      <c r="A132" s="47" t="s">
        <v>19</v>
      </c>
      <c r="B132" s="31" t="s">
        <v>82</v>
      </c>
      <c r="C132" s="12"/>
      <c r="D132" s="14">
        <v>110800</v>
      </c>
      <c r="E132" s="125">
        <v>110800</v>
      </c>
      <c r="F132" s="39">
        <f t="shared" si="5"/>
        <v>100</v>
      </c>
    </row>
    <row r="133" spans="1:6" s="5" customFormat="1" ht="32.25" customHeight="1">
      <c r="A133" s="47" t="s">
        <v>20</v>
      </c>
      <c r="B133" s="33" t="s">
        <v>12</v>
      </c>
      <c r="C133" s="34">
        <v>300</v>
      </c>
      <c r="D133" s="35">
        <v>110800</v>
      </c>
      <c r="E133" s="126">
        <v>110800</v>
      </c>
      <c r="F133" s="39">
        <f t="shared" si="5"/>
        <v>100</v>
      </c>
    </row>
    <row r="134" spans="1:6" s="5" customFormat="1" ht="21" customHeight="1">
      <c r="A134" s="54" t="s">
        <v>29</v>
      </c>
      <c r="B134" s="12"/>
      <c r="C134" s="12"/>
      <c r="D134" s="91">
        <f>D8+D12+D16+D20+D24+D34+D38+D73+D80+D94</f>
        <v>43414835.56</v>
      </c>
      <c r="E134" s="119">
        <f>E8+E12+E16+E20+E24+E34+E38+E73+E80+E94</f>
        <v>40137091.18000001</v>
      </c>
      <c r="F134" s="38">
        <f t="shared" si="5"/>
        <v>92.45017437536968</v>
      </c>
    </row>
  </sheetData>
  <sheetProtection/>
  <mergeCells count="4">
    <mergeCell ref="A1:F1"/>
    <mergeCell ref="A2:F2"/>
    <mergeCell ref="A3:F3"/>
    <mergeCell ref="A5:F5"/>
  </mergeCells>
  <printOptions/>
  <pageMargins left="0.3937007874015748" right="0.5905511811023623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2020-05-28T07:28:30Z</dcterms:modified>
  <cp:category/>
  <cp:version/>
  <cp:contentType/>
  <cp:contentStatus/>
</cp:coreProperties>
</file>