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1156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<sst xmlns="http://schemas.openxmlformats.org/spreadsheetml/2006/main" count="236" uniqueCount="153">
  <si>
    <t>Наименование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</si>
  <si>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</si>
  <si>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</si>
  <si>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к Решению Муниципального Совета СП Бурмакино</t>
  </si>
  <si>
    <t>Целевая статья</t>
  </si>
  <si>
    <t>Вид расх.</t>
  </si>
  <si>
    <t>Функционирование высшего должностного лица субъекта Российской Федерации и органа муниципального образования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</si>
  <si>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</si>
  <si>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</si>
  <si>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Резервный фонд</t>
  </si>
  <si>
    <t>Выполнение других обязательств государства</t>
  </si>
  <si>
    <t xml:space="preserve">Мобилизационная и вневоинская подготовка </t>
  </si>
  <si>
    <t xml:space="preserve"> Пенсионное обеспечение</t>
  </si>
  <si>
    <t/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</si>
  <si>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</si>
  <si>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</si>
  <si>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</si>
  <si>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</si>
  <si>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</si>
  <si>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</si>
  <si>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Государственная поддержка неработающих пенсионеров в органах власти и государственных органах области</t>
  </si>
  <si>
    <t>Социальное обеспечение и иные выплаты населению</t>
  </si>
  <si>
    <t>Непрограммные расходы</t>
  </si>
  <si>
    <t>Субвенция на осуществление первичного воинского учета на территориях, где отсутствуют военные комиссариаты</t>
  </si>
  <si>
    <t xml:space="preserve">Мероприятия направленные на оплату капитального ремонта многоквартирных домов в части муниципальных квартир </t>
  </si>
  <si>
    <t>Мероприятия направленные на оплату уличного освещения</t>
  </si>
  <si>
    <t>Мероприятия направленные на оплату прочих мероприятий по благоустройству</t>
  </si>
  <si>
    <t>Всего расходов:</t>
  </si>
  <si>
    <t>500</t>
  </si>
  <si>
    <t>Высшее должностное лицо органа муниципального образования</t>
  </si>
  <si>
    <t>Муниципальная программа "Развитие образования и молодежная политика в  сельском поселении Бурмакино"</t>
  </si>
  <si>
    <t>Муниципальная программа "Защита населения и территории сельского поселения Бурмакино от чрезвычайных ситуаций, обеспечение пожарной безопасности  и безопасности людей на водных объектах"</t>
  </si>
  <si>
    <t>Муниципальная программа "Развитие культуры и туризма в сельском поселении Бурмакино"</t>
  </si>
  <si>
    <t>Муниципальная программа "Обеспечение качественными коммунальными услугами населения сельского поселения Бурмакино"</t>
  </si>
  <si>
    <t>Муниципальная программа "Развитие дорожного хозяйства и транспорта в сельском поселении Бурмакино"</t>
  </si>
  <si>
    <t>Муниципальная программа "Обеспечение доступным и комфортным жильем населения  сельского поселения Бурмакино"</t>
  </si>
  <si>
    <t>Муниципальная программа "Развитие физической культуры и спорта в сельском поселении Бурмакино"</t>
  </si>
  <si>
    <t>Муниципальная программа "Обеспечение общественного порядка и противодействие преступности на территории сельского поселения Бурмакино"</t>
  </si>
  <si>
    <t>Создание условий для обеспечения жителей услугами бытового обслуживания (услуги бани)</t>
  </si>
  <si>
    <t>Мероприятия направленные на переселение граждан из аварийного и ветхого жилищного фонда сельского поселения Бурмакино</t>
  </si>
  <si>
    <t xml:space="preserve">Мероприятия направленные на оплату текущего ремонта муниципального жилищного фонда </t>
  </si>
  <si>
    <t>02.0.00.00000</t>
  </si>
  <si>
    <t>02.1.00.00000</t>
  </si>
  <si>
    <t>02.1.00.20010</t>
  </si>
  <si>
    <t>05.0.00.00000</t>
  </si>
  <si>
    <t>05.2.00.00000</t>
  </si>
  <si>
    <t>08.0.00.00000</t>
  </si>
  <si>
    <t>08.1.00.00000</t>
  </si>
  <si>
    <t>08.1.00.20220</t>
  </si>
  <si>
    <t>10.0.00.00000</t>
  </si>
  <si>
    <t>10.1.00.00000</t>
  </si>
  <si>
    <t>10.1.00.20050</t>
  </si>
  <si>
    <t>11.0.00.00000</t>
  </si>
  <si>
    <t>11.1.00.00000</t>
  </si>
  <si>
    <t>13.0.00.00000</t>
  </si>
  <si>
    <t>13.1.00.00000</t>
  </si>
  <si>
    <t>13.1.00.20080</t>
  </si>
  <si>
    <t>14.0.00.00000</t>
  </si>
  <si>
    <t>14.1.00.00000</t>
  </si>
  <si>
    <t>14.1.00.20100</t>
  </si>
  <si>
    <t>14.8.00.00000</t>
  </si>
  <si>
    <t>14.8.00.20210</t>
  </si>
  <si>
    <t>14.2.00.00000</t>
  </si>
  <si>
    <t>14.2.00.20110</t>
  </si>
  <si>
    <t>14.2.00.20120</t>
  </si>
  <si>
    <t>14.6.00.00000</t>
  </si>
  <si>
    <t>14.6.00.20020</t>
  </si>
  <si>
    <t>14.7.00.00000</t>
  </si>
  <si>
    <t>21.0.00.00000</t>
  </si>
  <si>
    <t>21.1.00.00000</t>
  </si>
  <si>
    <t>21.1.00.20150</t>
  </si>
  <si>
    <t>24.0.00.00000</t>
  </si>
  <si>
    <t>24.1.00.00000</t>
  </si>
  <si>
    <t>24.1.00.20160</t>
  </si>
  <si>
    <t>50.0.00.00000</t>
  </si>
  <si>
    <t>50.0.00.80020</t>
  </si>
  <si>
    <t>50.0.00.80050</t>
  </si>
  <si>
    <t>50.0.00.80030</t>
  </si>
  <si>
    <t>50.0.00.80240</t>
  </si>
  <si>
    <t>50.0.00.51180</t>
  </si>
  <si>
    <t>50.0.00.80210</t>
  </si>
  <si>
    <t>Межбюджетные трансферты</t>
  </si>
  <si>
    <t>50.0.00.81060</t>
  </si>
  <si>
    <t>14.9.00.00000</t>
  </si>
  <si>
    <t>Мероприятия направленные на реализацию муниципальной целевой программы "Чистое поселение"</t>
  </si>
  <si>
    <t>14.9.00.20240</t>
  </si>
  <si>
    <t>50.0.00.80070</t>
  </si>
  <si>
    <t>Реализация мероприятий муниципальной целевой прогаммы "Профилактика правонарушений, борьба с преступностью, обеспечение безопасности населения и территории сельского поселения Бурмакино."</t>
  </si>
  <si>
    <t>Мероприятия направленные на выполнение муниципальной целевой программы "Развитие муниципальной службы в сельском поселении Бурмакино"</t>
  </si>
  <si>
    <t>Мероприятия направленные на выполнение муниципальной целевой программы "Развитие сети автомобильных дорог сельского поселения Бурмакино"</t>
  </si>
  <si>
    <t>50.0.00.80260</t>
  </si>
  <si>
    <t>50.0.00.80080</t>
  </si>
  <si>
    <t>Трансферт на осуществление полномочий на определение поставщиков (подрядчиков, исполнителей) для отдельных муниципальных заказчиков, дйствующих от имени сельского поселения Бурмакино и (или) уполномоченных органов, уполномоченных учреждений, полномочия которых определены указанными в частях 3 и 5 статьи 26 Федерального закона от 05.04.2013 №44-ФЗ "О контрактной системе  в сфере закупок товаров, работ, услуг для обеспечения государственных и муниципальных нужд"</t>
  </si>
  <si>
    <t>Резервные фонды местных администраций</t>
  </si>
  <si>
    <t xml:space="preserve">Трансферт на финансирование передачи полномочий по осуществлению внешнего муниципального финансового контроля </t>
  </si>
  <si>
    <t>Депутаты (члены) законодательного (представительного) органа муниципального образования</t>
  </si>
  <si>
    <t>Муниципальная программа "Местное самоуправление в сельском поселении Бурмакино"</t>
  </si>
  <si>
    <t>Мероприятие направленные на поддержку молодых семей сельского поселения Бурмакино</t>
  </si>
  <si>
    <t>05.2.00.L4970</t>
  </si>
  <si>
    <t>300</t>
  </si>
  <si>
    <t>14.2.00.20170</t>
  </si>
  <si>
    <t>Реализация мероприятий по муниципальной целевой программе "Развитие физической культуры и спорта в сельском поселении Бурмакино"</t>
  </si>
  <si>
    <t>Межбюджетный трансферт на исполнение полномочий по дорожной деятельности за счет средств дорожного фонда Некрасовского МР</t>
  </si>
  <si>
    <t>24.1.00.40130</t>
  </si>
  <si>
    <t>Мероприятия направленные на  сохранение, использование и популяризация объектов культурного наследия</t>
  </si>
  <si>
    <t>21.2.00.00000</t>
  </si>
  <si>
    <t>Мероприятия направленные на информатизацию сельского поселения Бурмакино</t>
  </si>
  <si>
    <t>21.2.00.20350</t>
  </si>
  <si>
    <t>Мероприятия на финансирование дорожного хозяйства</t>
  </si>
  <si>
    <t>24.1.00.22440</t>
  </si>
  <si>
    <t>24.1.00.72440</t>
  </si>
  <si>
    <t xml:space="preserve">Мероприятия направленные на организацию и осуществление мероприятий по работе с детьми и молодежью в сельском поселении </t>
  </si>
  <si>
    <t xml:space="preserve">Муниципальная целевая программа "Развитие молодежной политики в сельском поселении Бурмакино" </t>
  </si>
  <si>
    <t xml:space="preserve">Муниципальная целевая программа "Профилактика правонарушений, борьба с преступностью, обеспечение безопасности населения и территории сельского поселения Бурмакино" </t>
  </si>
  <si>
    <t xml:space="preserve">Муниципальная целевая программа "Защита населения и территории сельского поселения Бурмакино от чрезвычайных ситуаций, обеспечение пожарной безопасности и безопасности людей на водных объектах" </t>
  </si>
  <si>
    <t>Ведомственная целевая программа "Организация услуг в сфере культуры и создание условий для организации досуга населения сельского поселения Бурмакино"</t>
  </si>
  <si>
    <t>Муниципальная целевая программа "Развитие физической культуры и спорта в сельском поселении Бурмакино"</t>
  </si>
  <si>
    <t>Муниципальная целевая программа  "Проведение капитального ремонта многоквартирных домов в сельском поселении Бурмакино"</t>
  </si>
  <si>
    <t xml:space="preserve">Муниципальная целевая программа "Текущий ремонт  муниципального жилищного фонда сельского поселения Бурмакино" </t>
  </si>
  <si>
    <t>Муниципальная целевая программа "Благоустройство территории сельского поселения Бурмакино "</t>
  </si>
  <si>
    <t xml:space="preserve">Муниципальная целевая программа "Бытовое обслуживание населения сельского поселения Бурмакино"  </t>
  </si>
  <si>
    <t xml:space="preserve">Муниципальная целевая программа "Переселение граждан из аварийного и ветхого жилищного фонда сельского поселения Бурмакино" </t>
  </si>
  <si>
    <t>Муниципальная целевая программа "Развитие муниципальной службы в сельском поселении Бурмакино"</t>
  </si>
  <si>
    <t>Муниципальная целевая программа "Чистое поселение" на территории сельского поселения Бурмакино"</t>
  </si>
  <si>
    <t>Муниципальная целевая программа "Развитие сети автомобильных дорог сельского поселения Бурмакино"</t>
  </si>
  <si>
    <t>Трансферт на создание условий для организации досуга и обеспечения жителей поселения услугами организаций культуры</t>
  </si>
  <si>
    <t>Трансферт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</si>
  <si>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11.1.00.20360</t>
  </si>
  <si>
    <t>11.1.00.20370</t>
  </si>
  <si>
    <t>Трансферт на осуществление полномочий по осуществлению внутреннего муниципального финансового контроля, полномочий по осуществлению внутреннего муниципального финансового контроля в сфере закупок для муниципальных нужд</t>
  </si>
  <si>
    <t>50.0.00.80090</t>
  </si>
  <si>
    <t>24.1.00.42440</t>
  </si>
  <si>
    <t>Обеспечение деятельности учреждений, подведомственных учредителю в сфере культуры (дома культуры)</t>
  </si>
  <si>
    <t>11.1.0020060</t>
  </si>
  <si>
    <t>600</t>
  </si>
  <si>
    <t xml:space="preserve">Муниципальная целевая программа "Информатизация сельского поселения Бурмакино" </t>
  </si>
  <si>
    <t>14.7.00.20250</t>
  </si>
  <si>
    <t>Субсидия бюджетным учреждениям на иные цели</t>
  </si>
  <si>
    <t>14.2.00.73260</t>
  </si>
  <si>
    <t>Мероприятия,  предусмотренные  нормативно- правовыми актами органов государственной власти Ярославской области</t>
  </si>
  <si>
    <t>Приложение 2</t>
  </si>
  <si>
    <t>План 2020 год (руб)</t>
  </si>
  <si>
    <t>% исполнения</t>
  </si>
  <si>
    <t>Исполнение расходов бюджета сельского поселения Бурмакино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  2020год</t>
  </si>
  <si>
    <t>70000</t>
  </si>
  <si>
    <t>0</t>
  </si>
  <si>
    <t>35000</t>
  </si>
  <si>
    <t>49579</t>
  </si>
  <si>
    <r>
      <t>Муниципальная целевая программа "Поддержка молодых семей сельского поселения Бурмакино в приобретении (строительстве) жилья на 2012-2020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годы"</t>
    </r>
  </si>
  <si>
    <r>
      <t>Реализация мероприятий по муниципальной целевой программе "Защита населения и территории сельского поселения Бурмакино от чрезвычайных ситуаций, обеспечение пожарной безопасности и безопасности людей на водных объектах</t>
    </r>
    <r>
      <rPr>
        <b/>
        <sz val="12"/>
        <rFont val="Times New Roman"/>
        <family val="1"/>
      </rPr>
      <t>"</t>
    </r>
  </si>
  <si>
    <r>
      <t xml:space="preserve">Обеспечение деятельности учреждения по развитию </t>
    </r>
    <r>
      <rPr>
        <b/>
        <sz val="12"/>
        <color indexed="8"/>
        <rFont val="Calibri"/>
        <family val="2"/>
      </rPr>
      <t xml:space="preserve"> территории сельского поселения Бурмакино </t>
    </r>
  </si>
  <si>
    <t>Исполнение за 2020г.(руб)</t>
  </si>
  <si>
    <t>от "15"___04____2021г. № __58_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</si>
</sst>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0"/>
    <numFmt numFmtId="181" formatCode="0000"/>
    <numFmt numFmtId="182" formatCode="000"/>
    <numFmt numFmtId="183" formatCode="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yr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1"/>
      <name val="Times New Roman Cyr"/>
      <family val="0"/>
    </font>
    <font>
      <b/>
      <sz val="9"/>
      <name val="Times New Roman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3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vertical="center" wrapText="1"/>
    </xf>
    <xf numFmtId="0" fontId="7" fillId="0" borderId="12" xfId="53" applyNumberFormat="1" applyFont="1" applyFill="1" applyBorder="1" applyAlignment="1" applyProtection="1">
      <alignment vertical="top" wrapText="1"/>
      <protection hidden="1"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53" applyNumberFormat="1" applyFont="1" applyFill="1" applyBorder="1" applyAlignment="1" applyProtection="1">
      <alignment horizontal="center" vertical="center"/>
      <protection hidden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3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1" xfId="53" applyNumberFormat="1" applyFont="1" applyFill="1" applyBorder="1" applyAlignment="1" applyProtection="1">
      <alignment horizontal="center" vertical="top"/>
      <protection hidden="1"/>
    </xf>
    <xf numFmtId="49" fontId="3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top" wrapText="1"/>
    </xf>
    <xf numFmtId="49" fontId="9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2" xfId="53" applyNumberFormat="1" applyFont="1" applyFill="1" applyBorder="1" applyAlignment="1" applyProtection="1">
      <alignment vertical="top" wrapText="1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 shrinkToFit="1"/>
    </xf>
    <xf numFmtId="0" fontId="2" fillId="0" borderId="10" xfId="53" applyNumberFormat="1" applyFont="1" applyFill="1" applyBorder="1" applyAlignment="1" applyProtection="1">
      <alignment horizontal="center" vertical="top"/>
      <protection hidden="1"/>
    </xf>
    <xf numFmtId="49" fontId="7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182" fontId="2" fillId="0" borderId="14" xfId="53" applyNumberFormat="1" applyFont="1" applyFill="1" applyBorder="1" applyAlignment="1" applyProtection="1">
      <alignment horizontal="center" vertical="top"/>
      <protection hidden="1"/>
    </xf>
    <xf numFmtId="183" fontId="2" fillId="0" borderId="10" xfId="53" applyNumberFormat="1" applyFont="1" applyFill="1" applyBorder="1" applyAlignment="1" applyProtection="1">
      <alignment horizontal="center" vertical="top"/>
      <protection hidden="1"/>
    </xf>
    <xf numFmtId="3" fontId="2" fillId="0" borderId="10" xfId="53" applyNumberFormat="1" applyFont="1" applyFill="1" applyBorder="1" applyAlignment="1" applyProtection="1">
      <alignment horizontal="center" vertical="center"/>
      <protection hidden="1"/>
    </xf>
    <xf numFmtId="2" fontId="2" fillId="0" borderId="10" xfId="53" applyNumberFormat="1" applyFont="1" applyFill="1" applyBorder="1" applyAlignment="1" applyProtection="1">
      <alignment vertical="center"/>
      <protection hidden="1"/>
    </xf>
    <xf numFmtId="2" fontId="15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36.7109375" style="2" customWidth="1"/>
    <col min="2" max="2" width="14.57421875" style="5" customWidth="1"/>
    <col min="3" max="3" width="6.8515625" style="5" customWidth="1"/>
    <col min="4" max="4" width="12.57421875" style="2" customWidth="1"/>
    <col min="5" max="5" width="12.421875" style="5" customWidth="1"/>
    <col min="6" max="6" width="11.8515625" style="2" customWidth="1"/>
    <col min="7" max="7" width="12.7109375" style="2" bestFit="1" customWidth="1"/>
    <col min="8" max="16384" width="9.140625" style="2" customWidth="1"/>
  </cols>
  <sheetData>
    <row r="1" spans="1:6" s="1" customFormat="1" ht="15.75">
      <c r="A1" s="87" t="s">
        <v>140</v>
      </c>
      <c r="B1" s="87"/>
      <c r="C1" s="87"/>
      <c r="D1" s="87"/>
      <c r="E1" s="87"/>
      <c r="F1" s="87"/>
    </row>
    <row r="2" spans="1:6" s="1" customFormat="1" ht="15.75">
      <c r="A2" s="87" t="s">
        <v>3</v>
      </c>
      <c r="B2" s="87"/>
      <c r="C2" s="87"/>
      <c r="D2" s="87"/>
      <c r="E2" s="87"/>
      <c r="F2" s="87"/>
    </row>
    <row r="3" spans="1:6" s="1" customFormat="1" ht="15.75">
      <c r="A3" s="87" t="s">
        <v>152</v>
      </c>
      <c r="B3" s="87"/>
      <c r="C3" s="87"/>
      <c r="D3" s="87"/>
      <c r="E3" s="87"/>
      <c r="F3" s="87"/>
    </row>
    <row r="4" spans="1:6" s="1" customFormat="1" ht="6" customHeight="1">
      <c r="A4" s="7"/>
      <c r="B4" s="7"/>
      <c r="C4" s="7"/>
      <c r="D4" s="7"/>
      <c r="E4" s="7"/>
      <c r="F4" s="7"/>
    </row>
    <row r="5" spans="1:9" ht="51" customHeight="1">
      <c r="A5" s="88" t="s">
        <v>143</v>
      </c>
      <c r="B5" s="88"/>
      <c r="C5" s="88"/>
      <c r="D5" s="88"/>
      <c r="E5" s="88"/>
      <c r="F5" s="88"/>
      <c r="G5" s="6"/>
      <c r="H5" s="6"/>
      <c r="I5" s="6"/>
    </row>
    <row r="6" spans="1:6" s="3" customFormat="1" ht="39.75" customHeight="1">
      <c r="A6" s="8" t="s">
        <v>0</v>
      </c>
      <c r="B6" s="85" t="s">
        <v>4</v>
      </c>
      <c r="C6" s="85" t="s">
        <v>5</v>
      </c>
      <c r="D6" s="86" t="s">
        <v>141</v>
      </c>
      <c r="E6" s="85" t="s">
        <v>151</v>
      </c>
      <c r="F6" s="86" t="s">
        <v>142</v>
      </c>
    </row>
    <row r="7" spans="1:6" ht="18.75" customHeight="1" hidden="1">
      <c r="A7" s="9"/>
      <c r="B7" s="10"/>
      <c r="C7" s="10"/>
      <c r="D7" s="11"/>
      <c r="E7" s="10"/>
      <c r="F7" s="11"/>
    </row>
    <row r="8" spans="1:6" ht="63" customHeight="1">
      <c r="A8" s="12" t="s">
        <v>30</v>
      </c>
      <c r="B8" s="13" t="s">
        <v>41</v>
      </c>
      <c r="C8" s="10"/>
      <c r="D8" s="14">
        <v>70000</v>
      </c>
      <c r="E8" s="15" t="s">
        <v>144</v>
      </c>
      <c r="F8" s="16">
        <f>E8/D8*100</f>
        <v>100</v>
      </c>
    </row>
    <row r="9" spans="1:6" ht="54" customHeight="1">
      <c r="A9" s="17" t="s">
        <v>112</v>
      </c>
      <c r="B9" s="18" t="s">
        <v>42</v>
      </c>
      <c r="C9" s="10"/>
      <c r="D9" s="19">
        <v>70000</v>
      </c>
      <c r="E9" s="10" t="s">
        <v>144</v>
      </c>
      <c r="F9" s="20">
        <f>E9/D9*100</f>
        <v>100</v>
      </c>
    </row>
    <row r="10" spans="1:6" ht="62.25" customHeight="1">
      <c r="A10" s="21" t="s">
        <v>111</v>
      </c>
      <c r="B10" s="18" t="s">
        <v>43</v>
      </c>
      <c r="C10" s="10"/>
      <c r="D10" s="19">
        <v>70000</v>
      </c>
      <c r="E10" s="10" t="s">
        <v>144</v>
      </c>
      <c r="F10" s="20">
        <f>E10/D10*100</f>
        <v>100</v>
      </c>
    </row>
    <row r="11" spans="1:6" ht="22.5" customHeight="1">
      <c r="A11" s="22" t="s">
        <v>81</v>
      </c>
      <c r="B11" s="18"/>
      <c r="C11" s="18" t="s">
        <v>28</v>
      </c>
      <c r="D11" s="23">
        <v>70000</v>
      </c>
      <c r="E11" s="18" t="s">
        <v>144</v>
      </c>
      <c r="F11" s="24">
        <f>E11/D11*100</f>
        <v>100</v>
      </c>
    </row>
    <row r="12" spans="1:6" ht="67.5" customHeight="1">
      <c r="A12" s="25" t="s">
        <v>35</v>
      </c>
      <c r="B12" s="15" t="s">
        <v>44</v>
      </c>
      <c r="C12" s="10"/>
      <c r="D12" s="14">
        <f>D13</f>
        <v>444921</v>
      </c>
      <c r="E12" s="15" t="s">
        <v>145</v>
      </c>
      <c r="F12" s="16">
        <f>E12/D12*100</f>
        <v>0</v>
      </c>
    </row>
    <row r="13" spans="1:6" ht="84" customHeight="1">
      <c r="A13" s="26" t="s">
        <v>148</v>
      </c>
      <c r="B13" s="27" t="s">
        <v>45</v>
      </c>
      <c r="C13" s="10"/>
      <c r="D13" s="19">
        <v>444921</v>
      </c>
      <c r="E13" s="10" t="s">
        <v>145</v>
      </c>
      <c r="F13" s="20">
        <f aca="true" t="shared" si="0" ref="F13:F76">E13/D13*100</f>
        <v>0</v>
      </c>
    </row>
    <row r="14" spans="1:6" ht="51.75" customHeight="1">
      <c r="A14" s="28" t="s">
        <v>97</v>
      </c>
      <c r="B14" s="27" t="s">
        <v>98</v>
      </c>
      <c r="C14" s="10"/>
      <c r="D14" s="29">
        <v>444921</v>
      </c>
      <c r="E14" s="10" t="s">
        <v>145</v>
      </c>
      <c r="F14" s="20">
        <f t="shared" si="0"/>
        <v>0</v>
      </c>
    </row>
    <row r="15" spans="1:6" ht="31.5">
      <c r="A15" s="30" t="s">
        <v>21</v>
      </c>
      <c r="B15" s="27"/>
      <c r="C15" s="10" t="s">
        <v>99</v>
      </c>
      <c r="D15" s="29">
        <v>444921</v>
      </c>
      <c r="E15" s="10" t="s">
        <v>145</v>
      </c>
      <c r="F15" s="20">
        <f t="shared" si="0"/>
        <v>0</v>
      </c>
    </row>
    <row r="16" spans="1:6" ht="80.25" customHeight="1">
      <c r="A16" s="31" t="s">
        <v>37</v>
      </c>
      <c r="B16" s="32" t="s">
        <v>46</v>
      </c>
      <c r="C16" s="10"/>
      <c r="D16" s="14">
        <v>100000</v>
      </c>
      <c r="E16" s="33">
        <f>E17</f>
        <v>84579</v>
      </c>
      <c r="F16" s="16">
        <f t="shared" si="0"/>
        <v>84.57900000000001</v>
      </c>
    </row>
    <row r="17" spans="1:6" ht="97.5" customHeight="1">
      <c r="A17" s="34" t="s">
        <v>113</v>
      </c>
      <c r="B17" s="35" t="s">
        <v>47</v>
      </c>
      <c r="C17" s="10"/>
      <c r="D17" s="19">
        <v>100000</v>
      </c>
      <c r="E17" s="36">
        <f>E18</f>
        <v>84579</v>
      </c>
      <c r="F17" s="20">
        <f t="shared" si="0"/>
        <v>84.57900000000001</v>
      </c>
    </row>
    <row r="18" spans="1:6" ht="113.25" customHeight="1">
      <c r="A18" s="37" t="s">
        <v>87</v>
      </c>
      <c r="B18" s="27" t="s">
        <v>48</v>
      </c>
      <c r="C18" s="10"/>
      <c r="D18" s="19">
        <v>100000</v>
      </c>
      <c r="E18" s="36">
        <v>84579</v>
      </c>
      <c r="F18" s="20">
        <f t="shared" si="0"/>
        <v>84.57900000000001</v>
      </c>
    </row>
    <row r="19" spans="1:6" ht="114.75" customHeight="1">
      <c r="A19" s="38" t="s">
        <v>14</v>
      </c>
      <c r="B19" s="27"/>
      <c r="C19" s="10" t="s">
        <v>15</v>
      </c>
      <c r="D19" s="19">
        <v>35000</v>
      </c>
      <c r="E19" s="10" t="s">
        <v>146</v>
      </c>
      <c r="F19" s="20">
        <f t="shared" si="0"/>
        <v>100</v>
      </c>
    </row>
    <row r="20" spans="1:6" ht="45.75" customHeight="1">
      <c r="A20" s="22" t="s">
        <v>16</v>
      </c>
      <c r="B20" s="27"/>
      <c r="C20" s="10" t="s">
        <v>17</v>
      </c>
      <c r="D20" s="19">
        <v>65000</v>
      </c>
      <c r="E20" s="10" t="s">
        <v>147</v>
      </c>
      <c r="F20" s="20">
        <f t="shared" si="0"/>
        <v>76.27538461538461</v>
      </c>
    </row>
    <row r="21" spans="1:6" ht="113.25" customHeight="1">
      <c r="A21" s="12" t="s">
        <v>31</v>
      </c>
      <c r="B21" s="13" t="s">
        <v>49</v>
      </c>
      <c r="C21" s="10"/>
      <c r="D21" s="14">
        <f aca="true" t="shared" si="1" ref="D21:E23">D22</f>
        <v>170000</v>
      </c>
      <c r="E21" s="33">
        <f t="shared" si="1"/>
        <v>169136.5</v>
      </c>
      <c r="F21" s="16">
        <f t="shared" si="0"/>
        <v>99.49205882352942</v>
      </c>
    </row>
    <row r="22" spans="1:6" ht="110.25" customHeight="1">
      <c r="A22" s="26" t="s">
        <v>114</v>
      </c>
      <c r="B22" s="27" t="s">
        <v>50</v>
      </c>
      <c r="C22" s="10"/>
      <c r="D22" s="19">
        <f t="shared" si="1"/>
        <v>170000</v>
      </c>
      <c r="E22" s="36">
        <f t="shared" si="1"/>
        <v>169136.5</v>
      </c>
      <c r="F22" s="20">
        <f t="shared" si="0"/>
        <v>99.49205882352942</v>
      </c>
    </row>
    <row r="23" spans="1:6" ht="128.25" customHeight="1">
      <c r="A23" s="21" t="s">
        <v>149</v>
      </c>
      <c r="B23" s="27" t="s">
        <v>51</v>
      </c>
      <c r="C23" s="10"/>
      <c r="D23" s="19">
        <f t="shared" si="1"/>
        <v>170000</v>
      </c>
      <c r="E23" s="36">
        <f t="shared" si="1"/>
        <v>169136.5</v>
      </c>
      <c r="F23" s="20">
        <f t="shared" si="0"/>
        <v>99.49205882352942</v>
      </c>
    </row>
    <row r="24" spans="1:6" ht="46.5" customHeight="1">
      <c r="A24" s="21" t="s">
        <v>16</v>
      </c>
      <c r="B24" s="27"/>
      <c r="C24" s="10" t="s">
        <v>17</v>
      </c>
      <c r="D24" s="19">
        <v>170000</v>
      </c>
      <c r="E24" s="36">
        <v>169136.5</v>
      </c>
      <c r="F24" s="20">
        <f t="shared" si="0"/>
        <v>99.49205882352942</v>
      </c>
    </row>
    <row r="25" spans="1:6" ht="53.25" customHeight="1">
      <c r="A25" s="12" t="s">
        <v>32</v>
      </c>
      <c r="B25" s="13" t="s">
        <v>52</v>
      </c>
      <c r="C25" s="10"/>
      <c r="D25" s="14">
        <f>D26</f>
        <v>10048087</v>
      </c>
      <c r="E25" s="14">
        <f>E26</f>
        <v>10048087</v>
      </c>
      <c r="F25" s="16">
        <f t="shared" si="0"/>
        <v>100</v>
      </c>
    </row>
    <row r="26" spans="1:6" ht="80.25" customHeight="1">
      <c r="A26" s="26" t="s">
        <v>115</v>
      </c>
      <c r="B26" s="27" t="s">
        <v>53</v>
      </c>
      <c r="C26" s="10"/>
      <c r="D26" s="19">
        <f>D27+D29+D31</f>
        <v>10048087</v>
      </c>
      <c r="E26" s="19">
        <f>E27+E29+E31</f>
        <v>10048087</v>
      </c>
      <c r="F26" s="20">
        <f t="shared" si="0"/>
        <v>100</v>
      </c>
    </row>
    <row r="27" spans="1:6" ht="65.25" customHeight="1">
      <c r="A27" s="21" t="s">
        <v>132</v>
      </c>
      <c r="B27" s="27" t="s">
        <v>133</v>
      </c>
      <c r="C27" s="10"/>
      <c r="D27" s="19">
        <f>D28</f>
        <v>7087</v>
      </c>
      <c r="E27" s="19">
        <f>E28</f>
        <v>7087</v>
      </c>
      <c r="F27" s="20">
        <f t="shared" si="0"/>
        <v>100</v>
      </c>
    </row>
    <row r="28" spans="1:6" ht="33.75" customHeight="1">
      <c r="A28" s="21" t="s">
        <v>137</v>
      </c>
      <c r="B28" s="27"/>
      <c r="C28" s="10" t="s">
        <v>134</v>
      </c>
      <c r="D28" s="19">
        <v>7087</v>
      </c>
      <c r="E28" s="19">
        <v>7087</v>
      </c>
      <c r="F28" s="20">
        <f t="shared" si="0"/>
        <v>100</v>
      </c>
    </row>
    <row r="29" spans="1:6" ht="34.5" customHeight="1">
      <c r="A29" s="21" t="s">
        <v>125</v>
      </c>
      <c r="B29" s="27" t="s">
        <v>127</v>
      </c>
      <c r="C29" s="10"/>
      <c r="D29" s="19">
        <v>7894940</v>
      </c>
      <c r="E29" s="19">
        <v>7894940</v>
      </c>
      <c r="F29" s="20">
        <f t="shared" si="0"/>
        <v>100</v>
      </c>
    </row>
    <row r="30" spans="1:6" ht="21.75" customHeight="1">
      <c r="A30" s="21" t="s">
        <v>81</v>
      </c>
      <c r="B30" s="39"/>
      <c r="C30" s="40" t="s">
        <v>28</v>
      </c>
      <c r="D30" s="19">
        <v>7894940</v>
      </c>
      <c r="E30" s="19">
        <v>7894940</v>
      </c>
      <c r="F30" s="20">
        <f t="shared" si="0"/>
        <v>100</v>
      </c>
    </row>
    <row r="31" spans="1:6" ht="93.75" customHeight="1">
      <c r="A31" s="21" t="s">
        <v>126</v>
      </c>
      <c r="B31" s="40" t="s">
        <v>128</v>
      </c>
      <c r="C31" s="39"/>
      <c r="D31" s="19">
        <v>2146060</v>
      </c>
      <c r="E31" s="19">
        <v>2146060</v>
      </c>
      <c r="F31" s="20">
        <f t="shared" si="0"/>
        <v>100</v>
      </c>
    </row>
    <row r="32" spans="1:6" ht="15" customHeight="1">
      <c r="A32" s="21" t="s">
        <v>81</v>
      </c>
      <c r="B32" s="39"/>
      <c r="C32" s="40" t="s">
        <v>28</v>
      </c>
      <c r="D32" s="19">
        <v>2146060</v>
      </c>
      <c r="E32" s="19">
        <v>2146060</v>
      </c>
      <c r="F32" s="20">
        <f t="shared" si="0"/>
        <v>100</v>
      </c>
    </row>
    <row r="33" spans="1:6" ht="61.5" customHeight="1">
      <c r="A33" s="12" t="s">
        <v>36</v>
      </c>
      <c r="B33" s="41" t="s">
        <v>54</v>
      </c>
      <c r="C33" s="42"/>
      <c r="D33" s="43">
        <v>50000</v>
      </c>
      <c r="E33" s="43">
        <v>50000</v>
      </c>
      <c r="F33" s="16">
        <f t="shared" si="0"/>
        <v>100</v>
      </c>
    </row>
    <row r="34" spans="1:6" ht="66.75" customHeight="1">
      <c r="A34" s="26" t="s">
        <v>116</v>
      </c>
      <c r="B34" s="27" t="s">
        <v>55</v>
      </c>
      <c r="C34" s="10"/>
      <c r="D34" s="19">
        <v>50000</v>
      </c>
      <c r="E34" s="19">
        <v>50000</v>
      </c>
      <c r="F34" s="20">
        <f t="shared" si="0"/>
        <v>100</v>
      </c>
    </row>
    <row r="35" spans="1:6" ht="82.5" customHeight="1">
      <c r="A35" s="21" t="s">
        <v>101</v>
      </c>
      <c r="B35" s="27" t="s">
        <v>56</v>
      </c>
      <c r="C35" s="10"/>
      <c r="D35" s="19">
        <v>50000</v>
      </c>
      <c r="E35" s="19">
        <v>50000</v>
      </c>
      <c r="F35" s="20">
        <f t="shared" si="0"/>
        <v>100</v>
      </c>
    </row>
    <row r="36" spans="1:6" ht="21" customHeight="1">
      <c r="A36" s="21" t="s">
        <v>81</v>
      </c>
      <c r="B36" s="18"/>
      <c r="C36" s="18" t="s">
        <v>28</v>
      </c>
      <c r="D36" s="19">
        <v>50000</v>
      </c>
      <c r="E36" s="19">
        <v>50000</v>
      </c>
      <c r="F36" s="20">
        <f t="shared" si="0"/>
        <v>100</v>
      </c>
    </row>
    <row r="37" spans="1:6" ht="80.25" customHeight="1">
      <c r="A37" s="12" t="s">
        <v>33</v>
      </c>
      <c r="B37" s="13" t="s">
        <v>57</v>
      </c>
      <c r="C37" s="18"/>
      <c r="D37" s="33">
        <f>D38+D41+D44+D54+D57+D60</f>
        <v>6530604</v>
      </c>
      <c r="E37" s="33">
        <f>E38+E41+E44+E54+E60</f>
        <v>5432467.6</v>
      </c>
      <c r="F37" s="16">
        <f t="shared" si="0"/>
        <v>83.184765145766</v>
      </c>
    </row>
    <row r="38" spans="1:6" ht="64.5" customHeight="1">
      <c r="A38" s="26" t="s">
        <v>117</v>
      </c>
      <c r="B38" s="18" t="s">
        <v>58</v>
      </c>
      <c r="C38" s="18"/>
      <c r="D38" s="44">
        <f>D39</f>
        <v>1142000</v>
      </c>
      <c r="E38" s="45">
        <f>E39</f>
        <v>1139544.14</v>
      </c>
      <c r="F38" s="20">
        <f t="shared" si="0"/>
        <v>99.78495096322241</v>
      </c>
    </row>
    <row r="39" spans="1:6" ht="60.75" customHeight="1">
      <c r="A39" s="21" t="s">
        <v>24</v>
      </c>
      <c r="B39" s="18" t="s">
        <v>59</v>
      </c>
      <c r="C39" s="18"/>
      <c r="D39" s="19">
        <v>1142000</v>
      </c>
      <c r="E39" s="45">
        <f>E40</f>
        <v>1139544.14</v>
      </c>
      <c r="F39" s="20">
        <f t="shared" si="0"/>
        <v>99.78495096322241</v>
      </c>
    </row>
    <row r="40" spans="1:6" ht="45.75" customHeight="1">
      <c r="A40" s="21" t="s">
        <v>16</v>
      </c>
      <c r="B40" s="27"/>
      <c r="C40" s="10" t="s">
        <v>17</v>
      </c>
      <c r="D40" s="19">
        <v>1142000</v>
      </c>
      <c r="E40" s="36">
        <v>1139544.14</v>
      </c>
      <c r="F40" s="20">
        <f t="shared" si="0"/>
        <v>99.78495096322241</v>
      </c>
    </row>
    <row r="41" spans="1:6" ht="65.25" customHeight="1">
      <c r="A41" s="26" t="s">
        <v>118</v>
      </c>
      <c r="B41" s="18" t="s">
        <v>60</v>
      </c>
      <c r="C41" s="10"/>
      <c r="D41" s="45">
        <v>350000</v>
      </c>
      <c r="E41" s="36">
        <f>E42</f>
        <v>250248.79</v>
      </c>
      <c r="F41" s="20">
        <f t="shared" si="0"/>
        <v>71.49965428571429</v>
      </c>
    </row>
    <row r="42" spans="1:6" ht="51" customHeight="1">
      <c r="A42" s="21" t="s">
        <v>40</v>
      </c>
      <c r="B42" s="27" t="s">
        <v>61</v>
      </c>
      <c r="C42" s="10"/>
      <c r="D42" s="36">
        <v>350000</v>
      </c>
      <c r="E42" s="36">
        <f>E43</f>
        <v>250248.79</v>
      </c>
      <c r="F42" s="20">
        <f t="shared" si="0"/>
        <v>71.49965428571429</v>
      </c>
    </row>
    <row r="43" spans="1:6" ht="47.25" customHeight="1">
      <c r="A43" s="21" t="s">
        <v>16</v>
      </c>
      <c r="B43" s="39"/>
      <c r="C43" s="40" t="s">
        <v>17</v>
      </c>
      <c r="D43" s="36">
        <v>350000</v>
      </c>
      <c r="E43" s="46">
        <v>250248.79</v>
      </c>
      <c r="F43" s="20">
        <f t="shared" si="0"/>
        <v>71.49965428571429</v>
      </c>
    </row>
    <row r="44" spans="1:6" ht="47.25">
      <c r="A44" s="26" t="s">
        <v>119</v>
      </c>
      <c r="B44" s="18" t="s">
        <v>62</v>
      </c>
      <c r="C44" s="18"/>
      <c r="D44" s="47">
        <f>D45+D47+D49+D52</f>
        <v>4608560.1</v>
      </c>
      <c r="E44" s="45">
        <f>+E45+E47+E49+E52</f>
        <v>3945264.67</v>
      </c>
      <c r="F44" s="20">
        <f t="shared" si="0"/>
        <v>85.60731734842733</v>
      </c>
    </row>
    <row r="45" spans="1:6" ht="31.5">
      <c r="A45" s="21" t="s">
        <v>25</v>
      </c>
      <c r="B45" s="18" t="s">
        <v>63</v>
      </c>
      <c r="C45" s="18"/>
      <c r="D45" s="84">
        <f>D46</f>
        <v>3047135.6</v>
      </c>
      <c r="E45" s="45">
        <f>E46</f>
        <v>2422674.17</v>
      </c>
      <c r="F45" s="20">
        <f t="shared" si="0"/>
        <v>79.50660843580442</v>
      </c>
    </row>
    <row r="46" spans="1:6" ht="50.25" customHeight="1">
      <c r="A46" s="21" t="s">
        <v>16</v>
      </c>
      <c r="B46" s="39"/>
      <c r="C46" s="40" t="s">
        <v>17</v>
      </c>
      <c r="D46" s="84">
        <v>3047135.6</v>
      </c>
      <c r="E46" s="46">
        <v>2422674.17</v>
      </c>
      <c r="F46" s="20">
        <f t="shared" si="0"/>
        <v>79.50660843580442</v>
      </c>
    </row>
    <row r="47" spans="1:6" ht="38.25" customHeight="1">
      <c r="A47" s="48" t="s">
        <v>139</v>
      </c>
      <c r="B47" s="18" t="s">
        <v>138</v>
      </c>
      <c r="C47" s="18"/>
      <c r="D47" s="19">
        <v>55000</v>
      </c>
      <c r="E47" s="45">
        <f>E48</f>
        <v>55000</v>
      </c>
      <c r="F47" s="20">
        <f t="shared" si="0"/>
        <v>100</v>
      </c>
    </row>
    <row r="48" spans="1:6" ht="40.5" customHeight="1">
      <c r="A48" s="21" t="s">
        <v>16</v>
      </c>
      <c r="B48" s="39"/>
      <c r="C48" s="40" t="s">
        <v>17</v>
      </c>
      <c r="D48" s="19">
        <v>55000</v>
      </c>
      <c r="E48" s="46">
        <v>55000</v>
      </c>
      <c r="F48" s="20">
        <f t="shared" si="0"/>
        <v>100</v>
      </c>
    </row>
    <row r="49" spans="1:6" ht="22.5" customHeight="1">
      <c r="A49" s="21" t="s">
        <v>26</v>
      </c>
      <c r="B49" s="49" t="s">
        <v>64</v>
      </c>
      <c r="C49" s="40"/>
      <c r="D49" s="50">
        <f>D50+D51</f>
        <v>1006424.5</v>
      </c>
      <c r="E49" s="46">
        <f>E50+E51</f>
        <v>972437.5</v>
      </c>
      <c r="F49" s="20">
        <f t="shared" si="0"/>
        <v>96.6229955649927</v>
      </c>
    </row>
    <row r="50" spans="1:6" ht="48" customHeight="1">
      <c r="A50" s="21" t="s">
        <v>16</v>
      </c>
      <c r="B50" s="39"/>
      <c r="C50" s="40" t="s">
        <v>17</v>
      </c>
      <c r="D50" s="50">
        <v>806424.5</v>
      </c>
      <c r="E50" s="46">
        <v>797774.5</v>
      </c>
      <c r="F50" s="20">
        <f t="shared" si="0"/>
        <v>98.9273639379756</v>
      </c>
    </row>
    <row r="51" spans="1:6" ht="19.5" customHeight="1">
      <c r="A51" s="21" t="s">
        <v>18</v>
      </c>
      <c r="B51" s="39"/>
      <c r="C51" s="40" t="s">
        <v>19</v>
      </c>
      <c r="D51" s="19">
        <v>200000</v>
      </c>
      <c r="E51" s="46">
        <v>174663</v>
      </c>
      <c r="F51" s="20">
        <f t="shared" si="0"/>
        <v>87.33149999999999</v>
      </c>
    </row>
    <row r="52" spans="1:6" ht="67.5" customHeight="1">
      <c r="A52" s="51" t="s">
        <v>104</v>
      </c>
      <c r="B52" s="52" t="s">
        <v>100</v>
      </c>
      <c r="C52" s="53"/>
      <c r="D52" s="29">
        <f>D53</f>
        <v>500000</v>
      </c>
      <c r="E52" s="54">
        <f>E53</f>
        <v>495153</v>
      </c>
      <c r="F52" s="20">
        <f t="shared" si="0"/>
        <v>99.0306</v>
      </c>
    </row>
    <row r="53" spans="1:6" ht="48.75" customHeight="1">
      <c r="A53" s="21" t="s">
        <v>16</v>
      </c>
      <c r="B53" s="52"/>
      <c r="C53" s="53" t="s">
        <v>17</v>
      </c>
      <c r="D53" s="29">
        <v>500000</v>
      </c>
      <c r="E53" s="54">
        <v>495153</v>
      </c>
      <c r="F53" s="20">
        <f t="shared" si="0"/>
        <v>99.0306</v>
      </c>
    </row>
    <row r="54" spans="1:6" ht="49.5" customHeight="1">
      <c r="A54" s="26" t="s">
        <v>120</v>
      </c>
      <c r="B54" s="55" t="s">
        <v>65</v>
      </c>
      <c r="C54" s="40"/>
      <c r="D54" s="47">
        <f>D55</f>
        <v>320043.9</v>
      </c>
      <c r="E54" s="46">
        <v>0</v>
      </c>
      <c r="F54" s="20">
        <f t="shared" si="0"/>
        <v>0</v>
      </c>
    </row>
    <row r="55" spans="1:6" ht="47.25" customHeight="1">
      <c r="A55" s="21" t="s">
        <v>38</v>
      </c>
      <c r="B55" s="39" t="s">
        <v>66</v>
      </c>
      <c r="C55" s="40"/>
      <c r="D55" s="50">
        <f>D56</f>
        <v>320043.9</v>
      </c>
      <c r="E55" s="46">
        <v>0</v>
      </c>
      <c r="F55" s="20">
        <f t="shared" si="0"/>
        <v>0</v>
      </c>
    </row>
    <row r="56" spans="1:6" ht="15.75">
      <c r="A56" s="56" t="s">
        <v>18</v>
      </c>
      <c r="B56" s="27"/>
      <c r="C56" s="10" t="s">
        <v>19</v>
      </c>
      <c r="D56" s="50">
        <v>320043.9</v>
      </c>
      <c r="E56" s="36">
        <v>0</v>
      </c>
      <c r="F56" s="20">
        <f t="shared" si="0"/>
        <v>0</v>
      </c>
    </row>
    <row r="57" spans="1:6" ht="81" customHeight="1">
      <c r="A57" s="26" t="s">
        <v>121</v>
      </c>
      <c r="B57" s="18" t="s">
        <v>67</v>
      </c>
      <c r="C57" s="10"/>
      <c r="D57" s="19">
        <v>10000</v>
      </c>
      <c r="E57" s="36">
        <v>0</v>
      </c>
      <c r="F57" s="20">
        <f t="shared" si="0"/>
        <v>0</v>
      </c>
    </row>
    <row r="58" spans="1:6" ht="69" customHeight="1">
      <c r="A58" s="37" t="s">
        <v>39</v>
      </c>
      <c r="B58" s="27" t="s">
        <v>136</v>
      </c>
      <c r="C58" s="10"/>
      <c r="D58" s="19">
        <v>10000</v>
      </c>
      <c r="E58" s="36">
        <v>0</v>
      </c>
      <c r="F58" s="20">
        <f t="shared" si="0"/>
        <v>0</v>
      </c>
    </row>
    <row r="59" spans="1:6" ht="47.25">
      <c r="A59" s="21" t="s">
        <v>16</v>
      </c>
      <c r="B59" s="27"/>
      <c r="C59" s="10" t="s">
        <v>17</v>
      </c>
      <c r="D59" s="19">
        <v>10000</v>
      </c>
      <c r="E59" s="36">
        <v>0</v>
      </c>
      <c r="F59" s="20">
        <f t="shared" si="0"/>
        <v>0</v>
      </c>
    </row>
    <row r="60" spans="1:6" ht="61.5" customHeight="1">
      <c r="A60" s="26" t="s">
        <v>123</v>
      </c>
      <c r="B60" s="27" t="s">
        <v>83</v>
      </c>
      <c r="C60" s="10"/>
      <c r="D60" s="44">
        <f>D61</f>
        <v>100000</v>
      </c>
      <c r="E60" s="36">
        <f>E61</f>
        <v>97410</v>
      </c>
      <c r="F60" s="20">
        <f t="shared" si="0"/>
        <v>97.41</v>
      </c>
    </row>
    <row r="61" spans="1:6" ht="60.75" customHeight="1">
      <c r="A61" s="21" t="s">
        <v>84</v>
      </c>
      <c r="B61" s="27" t="s">
        <v>85</v>
      </c>
      <c r="C61" s="10"/>
      <c r="D61" s="44">
        <v>100000</v>
      </c>
      <c r="E61" s="36">
        <v>97410</v>
      </c>
      <c r="F61" s="20">
        <f t="shared" si="0"/>
        <v>97.41</v>
      </c>
    </row>
    <row r="62" spans="1:6" ht="46.5" customHeight="1">
      <c r="A62" s="21" t="s">
        <v>16</v>
      </c>
      <c r="B62" s="27"/>
      <c r="C62" s="10" t="s">
        <v>17</v>
      </c>
      <c r="D62" s="19">
        <v>100000</v>
      </c>
      <c r="E62" s="36">
        <v>97410</v>
      </c>
      <c r="F62" s="20">
        <f t="shared" si="0"/>
        <v>97.41</v>
      </c>
    </row>
    <row r="63" spans="1:6" ht="54" customHeight="1">
      <c r="A63" s="12" t="s">
        <v>96</v>
      </c>
      <c r="B63" s="57" t="s">
        <v>68</v>
      </c>
      <c r="C63" s="10"/>
      <c r="D63" s="14">
        <f>D64+D67</f>
        <v>871000</v>
      </c>
      <c r="E63" s="33">
        <f>E64+E67</f>
        <v>806511.19</v>
      </c>
      <c r="F63" s="16">
        <f t="shared" si="0"/>
        <v>92.59600344431686</v>
      </c>
    </row>
    <row r="64" spans="1:6" ht="47.25">
      <c r="A64" s="58" t="s">
        <v>122</v>
      </c>
      <c r="B64" s="27" t="s">
        <v>69</v>
      </c>
      <c r="C64" s="10"/>
      <c r="D64" s="50">
        <f>D65</f>
        <v>435000</v>
      </c>
      <c r="E64" s="36">
        <f>E65</f>
        <v>373189.19</v>
      </c>
      <c r="F64" s="20">
        <f t="shared" si="0"/>
        <v>85.7906183908046</v>
      </c>
    </row>
    <row r="65" spans="1:6" ht="84" customHeight="1">
      <c r="A65" s="11" t="s">
        <v>88</v>
      </c>
      <c r="B65" s="27" t="s">
        <v>70</v>
      </c>
      <c r="C65" s="10"/>
      <c r="D65" s="50">
        <v>435000</v>
      </c>
      <c r="E65" s="36">
        <f>E66</f>
        <v>373189.19</v>
      </c>
      <c r="F65" s="20">
        <f t="shared" si="0"/>
        <v>85.7906183908046</v>
      </c>
    </row>
    <row r="66" spans="1:6" ht="48" customHeight="1">
      <c r="A66" s="21" t="s">
        <v>16</v>
      </c>
      <c r="B66" s="39"/>
      <c r="C66" s="40" t="s">
        <v>17</v>
      </c>
      <c r="D66" s="50">
        <v>435000</v>
      </c>
      <c r="E66" s="46">
        <v>373189.19</v>
      </c>
      <c r="F66" s="20">
        <f t="shared" si="0"/>
        <v>85.7906183908046</v>
      </c>
    </row>
    <row r="67" spans="1:6" ht="47.25">
      <c r="A67" s="26" t="s">
        <v>135</v>
      </c>
      <c r="B67" s="27" t="s">
        <v>105</v>
      </c>
      <c r="C67" s="40"/>
      <c r="D67" s="50">
        <f>D68</f>
        <v>436000</v>
      </c>
      <c r="E67" s="46">
        <f>E68</f>
        <v>433322</v>
      </c>
      <c r="F67" s="20">
        <f t="shared" si="0"/>
        <v>99.38577981651376</v>
      </c>
    </row>
    <row r="68" spans="1:6" ht="47.25">
      <c r="A68" s="21" t="s">
        <v>106</v>
      </c>
      <c r="B68" s="27" t="s">
        <v>107</v>
      </c>
      <c r="C68" s="40"/>
      <c r="D68" s="50">
        <f>D69+D70</f>
        <v>436000</v>
      </c>
      <c r="E68" s="46">
        <f>E69+E70</f>
        <v>433322</v>
      </c>
      <c r="F68" s="20">
        <f t="shared" si="0"/>
        <v>99.38577981651376</v>
      </c>
    </row>
    <row r="69" spans="1:6" ht="48.75" customHeight="1">
      <c r="A69" s="21" t="s">
        <v>16</v>
      </c>
      <c r="B69" s="39"/>
      <c r="C69" s="40" t="s">
        <v>17</v>
      </c>
      <c r="D69" s="50">
        <v>304000</v>
      </c>
      <c r="E69" s="46">
        <v>301322</v>
      </c>
      <c r="F69" s="20">
        <f t="shared" si="0"/>
        <v>99.11907894736842</v>
      </c>
    </row>
    <row r="70" spans="1:6" ht="15.75">
      <c r="A70" s="21" t="s">
        <v>81</v>
      </c>
      <c r="B70" s="39"/>
      <c r="C70" s="40" t="s">
        <v>28</v>
      </c>
      <c r="D70" s="50">
        <v>132000</v>
      </c>
      <c r="E70" s="46">
        <v>132000</v>
      </c>
      <c r="F70" s="20">
        <f t="shared" si="0"/>
        <v>100</v>
      </c>
    </row>
    <row r="71" spans="1:6" ht="62.25" customHeight="1">
      <c r="A71" s="12" t="s">
        <v>34</v>
      </c>
      <c r="B71" s="13" t="s">
        <v>71</v>
      </c>
      <c r="C71" s="10"/>
      <c r="D71" s="59">
        <f>D72</f>
        <v>11738664.760000002</v>
      </c>
      <c r="E71" s="81">
        <f>E72</f>
        <v>10722074.5</v>
      </c>
      <c r="F71" s="16">
        <f t="shared" si="0"/>
        <v>91.33981350703466</v>
      </c>
    </row>
    <row r="72" spans="1:6" ht="66.75" customHeight="1">
      <c r="A72" s="26" t="s">
        <v>124</v>
      </c>
      <c r="B72" s="27" t="s">
        <v>72</v>
      </c>
      <c r="C72" s="10"/>
      <c r="D72" s="50">
        <f>D73+D76+D78+D80+D82</f>
        <v>11738664.760000002</v>
      </c>
      <c r="E72" s="82">
        <f>E73+E76+E78+E80+E82</f>
        <v>10722074.5</v>
      </c>
      <c r="F72" s="20">
        <f t="shared" si="0"/>
        <v>91.33981350703466</v>
      </c>
    </row>
    <row r="73" spans="1:6" ht="80.25" customHeight="1">
      <c r="A73" s="21" t="s">
        <v>89</v>
      </c>
      <c r="B73" s="27" t="s">
        <v>73</v>
      </c>
      <c r="C73" s="10"/>
      <c r="D73" s="50">
        <f>D74+D75</f>
        <v>3941476.9899999998</v>
      </c>
      <c r="E73" s="82">
        <f>E74+E75</f>
        <v>3098065.76</v>
      </c>
      <c r="F73" s="20">
        <f t="shared" si="0"/>
        <v>78.60164521726664</v>
      </c>
    </row>
    <row r="74" spans="1:6" ht="45.75" customHeight="1">
      <c r="A74" s="21" t="s">
        <v>16</v>
      </c>
      <c r="B74" s="39"/>
      <c r="C74" s="40" t="s">
        <v>17</v>
      </c>
      <c r="D74" s="50">
        <v>3930364.98</v>
      </c>
      <c r="E74" s="78">
        <v>3086953.75</v>
      </c>
      <c r="F74" s="20">
        <f t="shared" si="0"/>
        <v>78.54114734148685</v>
      </c>
    </row>
    <row r="75" spans="1:6" ht="18.75" customHeight="1">
      <c r="A75" s="56" t="s">
        <v>18</v>
      </c>
      <c r="B75" s="39"/>
      <c r="C75" s="40" t="s">
        <v>19</v>
      </c>
      <c r="D75" s="50">
        <v>11112.01</v>
      </c>
      <c r="E75" s="46">
        <v>11112.01</v>
      </c>
      <c r="F75" s="20">
        <f t="shared" si="0"/>
        <v>100</v>
      </c>
    </row>
    <row r="76" spans="1:6" ht="66" customHeight="1">
      <c r="A76" s="21" t="s">
        <v>102</v>
      </c>
      <c r="B76" s="40" t="s">
        <v>103</v>
      </c>
      <c r="C76" s="40"/>
      <c r="D76" s="50">
        <f>D77</f>
        <v>1539148.11</v>
      </c>
      <c r="E76" s="79">
        <f>E77</f>
        <v>1427735.87</v>
      </c>
      <c r="F76" s="20">
        <f t="shared" si="0"/>
        <v>92.76143476536511</v>
      </c>
    </row>
    <row r="77" spans="1:6" ht="45" customHeight="1">
      <c r="A77" s="21" t="s">
        <v>16</v>
      </c>
      <c r="B77" s="39"/>
      <c r="C77" s="40" t="s">
        <v>17</v>
      </c>
      <c r="D77" s="50">
        <v>1539148.11</v>
      </c>
      <c r="E77" s="79">
        <v>1427735.87</v>
      </c>
      <c r="F77" s="20">
        <f aca="true" t="shared" si="2" ref="F77:F119">E77/D77*100</f>
        <v>92.76143476536511</v>
      </c>
    </row>
    <row r="78" spans="1:6" ht="33.75" customHeight="1">
      <c r="A78" s="21" t="s">
        <v>108</v>
      </c>
      <c r="B78" s="40" t="s">
        <v>109</v>
      </c>
      <c r="C78" s="40"/>
      <c r="D78" s="50">
        <f>D79</f>
        <v>222337.74</v>
      </c>
      <c r="E78" s="46">
        <f>E79</f>
        <v>219249.4</v>
      </c>
      <c r="F78" s="20">
        <f t="shared" si="2"/>
        <v>98.61096905995356</v>
      </c>
    </row>
    <row r="79" spans="1:6" ht="48" customHeight="1">
      <c r="A79" s="21" t="s">
        <v>16</v>
      </c>
      <c r="B79" s="39"/>
      <c r="C79" s="40" t="s">
        <v>17</v>
      </c>
      <c r="D79" s="50">
        <v>222337.74</v>
      </c>
      <c r="E79" s="46">
        <v>219249.4</v>
      </c>
      <c r="F79" s="20">
        <f t="shared" si="2"/>
        <v>98.61096905995356</v>
      </c>
    </row>
    <row r="80" spans="1:6" ht="33" customHeight="1">
      <c r="A80" s="21" t="s">
        <v>108</v>
      </c>
      <c r="B80" s="40" t="s">
        <v>131</v>
      </c>
      <c r="C80" s="40"/>
      <c r="D80" s="50">
        <f>D81</f>
        <v>86847.69</v>
      </c>
      <c r="E80" s="46">
        <f>E81</f>
        <v>86847.69</v>
      </c>
      <c r="F80" s="20">
        <f t="shared" si="2"/>
        <v>100</v>
      </c>
    </row>
    <row r="81" spans="1:6" ht="51" customHeight="1">
      <c r="A81" s="21" t="s">
        <v>16</v>
      </c>
      <c r="B81" s="39"/>
      <c r="C81" s="40" t="s">
        <v>17</v>
      </c>
      <c r="D81" s="50">
        <v>86847.69</v>
      </c>
      <c r="E81" s="46">
        <v>86847.69</v>
      </c>
      <c r="F81" s="20">
        <f t="shared" si="2"/>
        <v>100</v>
      </c>
    </row>
    <row r="82" spans="1:6" ht="21.75" customHeight="1">
      <c r="A82" s="21" t="s">
        <v>108</v>
      </c>
      <c r="B82" s="40" t="s">
        <v>110</v>
      </c>
      <c r="C82" s="40"/>
      <c r="D82" s="50">
        <f>D83</f>
        <v>5948854.23</v>
      </c>
      <c r="E82" s="79">
        <f>E83</f>
        <v>5890175.78</v>
      </c>
      <c r="F82" s="20">
        <f t="shared" si="2"/>
        <v>99.01361761893432</v>
      </c>
    </row>
    <row r="83" spans="1:6" ht="48.75" customHeight="1">
      <c r="A83" s="21" t="s">
        <v>16</v>
      </c>
      <c r="B83" s="39"/>
      <c r="C83" s="40" t="s">
        <v>17</v>
      </c>
      <c r="D83" s="50">
        <v>5948854.23</v>
      </c>
      <c r="E83" s="79">
        <v>5890175.78</v>
      </c>
      <c r="F83" s="20">
        <f t="shared" si="2"/>
        <v>99.01361761893432</v>
      </c>
    </row>
    <row r="84" spans="1:6" s="4" customFormat="1" ht="15" customHeight="1">
      <c r="A84" s="12" t="s">
        <v>22</v>
      </c>
      <c r="B84" s="57" t="s">
        <v>74</v>
      </c>
      <c r="C84" s="39"/>
      <c r="D84" s="59">
        <f>D85+D88+D93+D102+D105+D109+D113+D116</f>
        <v>12482868.84</v>
      </c>
      <c r="E84" s="83">
        <f>E85+E88+E93+E102+E105+E109+E113+E116</f>
        <v>11719621.02</v>
      </c>
      <c r="F84" s="16">
        <f t="shared" si="2"/>
        <v>93.88563775056055</v>
      </c>
    </row>
    <row r="85" spans="1:6" s="4" customFormat="1" ht="72.75" customHeight="1">
      <c r="A85" s="60" t="s">
        <v>6</v>
      </c>
      <c r="B85" s="15"/>
      <c r="C85" s="15"/>
      <c r="D85" s="61">
        <f>D86</f>
        <v>845082.26</v>
      </c>
      <c r="E85" s="33">
        <f>E86</f>
        <v>845082.26</v>
      </c>
      <c r="F85" s="16">
        <f t="shared" si="2"/>
        <v>100</v>
      </c>
    </row>
    <row r="86" spans="1:6" s="4" customFormat="1" ht="33.75" customHeight="1">
      <c r="A86" s="62" t="s">
        <v>29</v>
      </c>
      <c r="B86" s="63" t="s">
        <v>75</v>
      </c>
      <c r="C86" s="64"/>
      <c r="D86" s="65">
        <f>D87</f>
        <v>845082.26</v>
      </c>
      <c r="E86" s="66">
        <f>E87</f>
        <v>845082.26</v>
      </c>
      <c r="F86" s="20">
        <f t="shared" si="2"/>
        <v>100</v>
      </c>
    </row>
    <row r="87" spans="1:6" s="4" customFormat="1" ht="111" customHeight="1">
      <c r="A87" s="21" t="s">
        <v>14</v>
      </c>
      <c r="B87" s="10"/>
      <c r="C87" s="10" t="s">
        <v>15</v>
      </c>
      <c r="D87" s="47">
        <v>845082.26</v>
      </c>
      <c r="E87" s="36">
        <v>845082.26</v>
      </c>
      <c r="F87" s="20">
        <f t="shared" si="2"/>
        <v>100</v>
      </c>
    </row>
    <row r="88" spans="1:6" s="4" customFormat="1" ht="97.5" customHeight="1">
      <c r="A88" s="60" t="s">
        <v>7</v>
      </c>
      <c r="B88" s="15"/>
      <c r="C88" s="15"/>
      <c r="D88" s="59">
        <f>D89+D91</f>
        <v>82925</v>
      </c>
      <c r="E88" s="33">
        <f>E89+E91</f>
        <v>82925</v>
      </c>
      <c r="F88" s="16">
        <f t="shared" si="2"/>
        <v>100</v>
      </c>
    </row>
    <row r="89" spans="1:6" s="4" customFormat="1" ht="37.5" customHeight="1">
      <c r="A89" s="21" t="s">
        <v>95</v>
      </c>
      <c r="B89" s="63" t="s">
        <v>76</v>
      </c>
      <c r="C89" s="64"/>
      <c r="D89" s="19">
        <f>D90</f>
        <v>2925</v>
      </c>
      <c r="E89" s="46">
        <v>2925</v>
      </c>
      <c r="F89" s="20">
        <f t="shared" si="2"/>
        <v>100</v>
      </c>
    </row>
    <row r="90" spans="1:6" s="4" customFormat="1" ht="47.25" customHeight="1">
      <c r="A90" s="21" t="s">
        <v>16</v>
      </c>
      <c r="B90" s="39"/>
      <c r="C90" s="39" t="s">
        <v>17</v>
      </c>
      <c r="D90" s="19">
        <v>2925</v>
      </c>
      <c r="E90" s="46">
        <v>2925</v>
      </c>
      <c r="F90" s="20">
        <f t="shared" si="2"/>
        <v>100</v>
      </c>
    </row>
    <row r="91" spans="1:6" s="4" customFormat="1" ht="84.75" customHeight="1">
      <c r="A91" s="30" t="s">
        <v>94</v>
      </c>
      <c r="B91" s="67" t="s">
        <v>82</v>
      </c>
      <c r="C91" s="18"/>
      <c r="D91" s="29">
        <v>80000</v>
      </c>
      <c r="E91" s="45">
        <v>80000</v>
      </c>
      <c r="F91" s="20">
        <f t="shared" si="2"/>
        <v>100</v>
      </c>
    </row>
    <row r="92" spans="1:6" s="4" customFormat="1" ht="18" customHeight="1">
      <c r="A92" s="30" t="s">
        <v>81</v>
      </c>
      <c r="B92" s="63"/>
      <c r="C92" s="18" t="s">
        <v>28</v>
      </c>
      <c r="D92" s="19">
        <v>80000</v>
      </c>
      <c r="E92" s="45">
        <v>80000</v>
      </c>
      <c r="F92" s="20">
        <f t="shared" si="2"/>
        <v>100</v>
      </c>
    </row>
    <row r="93" spans="1:6" s="4" customFormat="1" ht="93" customHeight="1">
      <c r="A93" s="68" t="s">
        <v>1</v>
      </c>
      <c r="B93" s="15"/>
      <c r="C93" s="15"/>
      <c r="D93" s="61">
        <f>D94+D98+D100</f>
        <v>6079992.74</v>
      </c>
      <c r="E93" s="33">
        <f>+E94+E98+E101</f>
        <v>5794442.26</v>
      </c>
      <c r="F93" s="16">
        <f t="shared" si="2"/>
        <v>95.30344044456868</v>
      </c>
    </row>
    <row r="94" spans="1:6" s="4" customFormat="1" ht="14.25" customHeight="1">
      <c r="A94" s="62" t="s">
        <v>8</v>
      </c>
      <c r="B94" s="63" t="s">
        <v>77</v>
      </c>
      <c r="C94" s="10"/>
      <c r="D94" s="47">
        <f>D95+D96+D97</f>
        <v>5959992.74</v>
      </c>
      <c r="E94" s="36">
        <f>E96+E97+E95</f>
        <v>5674442.26</v>
      </c>
      <c r="F94" s="20">
        <f t="shared" si="2"/>
        <v>95.20887872759388</v>
      </c>
    </row>
    <row r="95" spans="1:6" s="4" customFormat="1" ht="115.5" customHeight="1">
      <c r="A95" s="21" t="s">
        <v>14</v>
      </c>
      <c r="B95" s="39"/>
      <c r="C95" s="40" t="s">
        <v>15</v>
      </c>
      <c r="D95" s="47">
        <v>4902055.99</v>
      </c>
      <c r="E95" s="46">
        <v>4902055.99</v>
      </c>
      <c r="F95" s="20">
        <f t="shared" si="2"/>
        <v>100</v>
      </c>
    </row>
    <row r="96" spans="1:6" s="4" customFormat="1" ht="47.25" customHeight="1">
      <c r="A96" s="69" t="s">
        <v>16</v>
      </c>
      <c r="B96" s="39"/>
      <c r="C96" s="40" t="s">
        <v>17</v>
      </c>
      <c r="D96" s="19">
        <v>1016461</v>
      </c>
      <c r="E96" s="46">
        <v>740521.71</v>
      </c>
      <c r="F96" s="20">
        <f t="shared" si="2"/>
        <v>72.85293877482756</v>
      </c>
    </row>
    <row r="97" spans="1:6" s="4" customFormat="1" ht="19.5" customHeight="1">
      <c r="A97" s="56" t="s">
        <v>18</v>
      </c>
      <c r="B97" s="64"/>
      <c r="C97" s="39" t="s">
        <v>19</v>
      </c>
      <c r="D97" s="47">
        <v>41475.75</v>
      </c>
      <c r="E97" s="66">
        <v>31864.56</v>
      </c>
      <c r="F97" s="20">
        <f t="shared" si="2"/>
        <v>76.82696515433717</v>
      </c>
    </row>
    <row r="98" spans="1:6" s="4" customFormat="1" ht="156" customHeight="1">
      <c r="A98" s="30" t="s">
        <v>92</v>
      </c>
      <c r="B98" s="40" t="s">
        <v>86</v>
      </c>
      <c r="C98" s="40"/>
      <c r="D98" s="23">
        <v>50000</v>
      </c>
      <c r="E98" s="46">
        <f>E99</f>
        <v>50000</v>
      </c>
      <c r="F98" s="20">
        <f t="shared" si="2"/>
        <v>100</v>
      </c>
    </row>
    <row r="99" spans="1:6" s="4" customFormat="1" ht="15" customHeight="1">
      <c r="A99" s="30" t="s">
        <v>81</v>
      </c>
      <c r="B99" s="40"/>
      <c r="C99" s="40" t="s">
        <v>28</v>
      </c>
      <c r="D99" s="44">
        <v>50000</v>
      </c>
      <c r="E99" s="46">
        <v>50000</v>
      </c>
      <c r="F99" s="20">
        <f t="shared" si="2"/>
        <v>100</v>
      </c>
    </row>
    <row r="100" spans="1:6" s="4" customFormat="1" ht="93.75" customHeight="1">
      <c r="A100" s="30" t="s">
        <v>129</v>
      </c>
      <c r="B100" s="40" t="s">
        <v>130</v>
      </c>
      <c r="C100" s="40"/>
      <c r="D100" s="44">
        <v>70000</v>
      </c>
      <c r="E100" s="46">
        <f>E101</f>
        <v>70000</v>
      </c>
      <c r="F100" s="20">
        <f t="shared" si="2"/>
        <v>100</v>
      </c>
    </row>
    <row r="101" spans="1:6" s="4" customFormat="1" ht="22.5" customHeight="1">
      <c r="A101" s="30" t="s">
        <v>81</v>
      </c>
      <c r="B101" s="40"/>
      <c r="C101" s="40" t="s">
        <v>28</v>
      </c>
      <c r="D101" s="44">
        <v>70000</v>
      </c>
      <c r="E101" s="46">
        <v>70000</v>
      </c>
      <c r="F101" s="20">
        <f t="shared" si="2"/>
        <v>100</v>
      </c>
    </row>
    <row r="102" spans="1:6" s="4" customFormat="1" ht="18.75" customHeight="1">
      <c r="A102" s="70" t="s">
        <v>9</v>
      </c>
      <c r="B102" s="15"/>
      <c r="C102" s="15"/>
      <c r="D102" s="59">
        <v>100000</v>
      </c>
      <c r="E102" s="33">
        <v>0</v>
      </c>
      <c r="F102" s="16">
        <f t="shared" si="2"/>
        <v>0</v>
      </c>
    </row>
    <row r="103" spans="1:6" s="4" customFormat="1" ht="36" customHeight="1">
      <c r="A103" s="21" t="s">
        <v>93</v>
      </c>
      <c r="B103" s="63" t="s">
        <v>91</v>
      </c>
      <c r="C103" s="15"/>
      <c r="D103" s="19">
        <v>100000</v>
      </c>
      <c r="E103" s="33">
        <v>0</v>
      </c>
      <c r="F103" s="20">
        <f t="shared" si="2"/>
        <v>0</v>
      </c>
    </row>
    <row r="104" spans="1:6" s="4" customFormat="1" ht="14.25" customHeight="1">
      <c r="A104" s="21" t="s">
        <v>18</v>
      </c>
      <c r="B104" s="39"/>
      <c r="C104" s="39" t="s">
        <v>19</v>
      </c>
      <c r="D104" s="19">
        <v>100000</v>
      </c>
      <c r="E104" s="66">
        <v>0</v>
      </c>
      <c r="F104" s="20">
        <f t="shared" si="2"/>
        <v>0</v>
      </c>
    </row>
    <row r="105" spans="1:6" s="4" customFormat="1" ht="33" customHeight="1">
      <c r="A105" s="71" t="s">
        <v>2</v>
      </c>
      <c r="B105" s="15"/>
      <c r="C105" s="15"/>
      <c r="D105" s="59">
        <f>D106</f>
        <v>150814.9</v>
      </c>
      <c r="E105" s="33">
        <f>E106</f>
        <v>150814.9</v>
      </c>
      <c r="F105" s="16">
        <f t="shared" si="2"/>
        <v>100</v>
      </c>
    </row>
    <row r="106" spans="1:6" s="4" customFormat="1" ht="38.25" customHeight="1">
      <c r="A106" s="21" t="s">
        <v>10</v>
      </c>
      <c r="B106" s="63" t="s">
        <v>78</v>
      </c>
      <c r="C106" s="64"/>
      <c r="D106" s="50">
        <f>D108+D107</f>
        <v>150814.9</v>
      </c>
      <c r="E106" s="66">
        <f>E107+E108</f>
        <v>150814.9</v>
      </c>
      <c r="F106" s="20">
        <f t="shared" si="2"/>
        <v>100</v>
      </c>
    </row>
    <row r="107" spans="1:6" s="4" customFormat="1" ht="46.5" customHeight="1">
      <c r="A107" s="21" t="s">
        <v>16</v>
      </c>
      <c r="B107" s="40"/>
      <c r="C107" s="40" t="s">
        <v>17</v>
      </c>
      <c r="D107" s="50">
        <v>82930</v>
      </c>
      <c r="E107" s="46">
        <v>82930</v>
      </c>
      <c r="F107" s="20">
        <f t="shared" si="2"/>
        <v>100</v>
      </c>
    </row>
    <row r="108" spans="1:6" s="4" customFormat="1" ht="18" customHeight="1">
      <c r="A108" s="21" t="s">
        <v>18</v>
      </c>
      <c r="B108" s="40"/>
      <c r="C108" s="39" t="s">
        <v>19</v>
      </c>
      <c r="D108" s="50">
        <v>67884.9</v>
      </c>
      <c r="E108" s="66">
        <v>67884.9</v>
      </c>
      <c r="F108" s="20">
        <f t="shared" si="2"/>
        <v>100</v>
      </c>
    </row>
    <row r="109" spans="1:6" s="4" customFormat="1" ht="64.5" customHeight="1">
      <c r="A109" s="72" t="s">
        <v>150</v>
      </c>
      <c r="B109" s="67" t="s">
        <v>90</v>
      </c>
      <c r="C109" s="39"/>
      <c r="D109" s="59">
        <f>D110+D111+D112</f>
        <v>4882522.94</v>
      </c>
      <c r="E109" s="77">
        <f>E110+E111+E112</f>
        <v>4504825.6</v>
      </c>
      <c r="F109" s="16">
        <f t="shared" si="2"/>
        <v>92.26429973516927</v>
      </c>
    </row>
    <row r="110" spans="1:6" s="4" customFormat="1" ht="32.25" customHeight="1">
      <c r="A110" s="21" t="s">
        <v>14</v>
      </c>
      <c r="B110" s="39"/>
      <c r="C110" s="40" t="s">
        <v>15</v>
      </c>
      <c r="D110" s="50">
        <v>3633518.39</v>
      </c>
      <c r="E110" s="79">
        <v>3633518.39</v>
      </c>
      <c r="F110" s="20">
        <f t="shared" si="2"/>
        <v>100</v>
      </c>
    </row>
    <row r="111" spans="1:6" s="4" customFormat="1" ht="48.75" customHeight="1">
      <c r="A111" s="21" t="s">
        <v>16</v>
      </c>
      <c r="B111" s="40"/>
      <c r="C111" s="39" t="s">
        <v>17</v>
      </c>
      <c r="D111" s="50">
        <v>1220660.55</v>
      </c>
      <c r="E111" s="46">
        <v>854832.74</v>
      </c>
      <c r="F111" s="20">
        <f t="shared" si="2"/>
        <v>70.03034053980035</v>
      </c>
    </row>
    <row r="112" spans="1:6" s="4" customFormat="1" ht="18.75" customHeight="1">
      <c r="A112" s="21" t="s">
        <v>18</v>
      </c>
      <c r="B112" s="39"/>
      <c r="C112" s="39" t="s">
        <v>19</v>
      </c>
      <c r="D112" s="50">
        <v>28344</v>
      </c>
      <c r="E112" s="66">
        <v>16474.47</v>
      </c>
      <c r="F112" s="20">
        <f t="shared" si="2"/>
        <v>58.1233065198984</v>
      </c>
    </row>
    <row r="113" spans="1:6" s="4" customFormat="1" ht="21.75" customHeight="1">
      <c r="A113" s="70" t="s">
        <v>11</v>
      </c>
      <c r="B113" s="15"/>
      <c r="C113" s="15"/>
      <c r="D113" s="61">
        <f>D114</f>
        <v>233531</v>
      </c>
      <c r="E113" s="33">
        <f>E114</f>
        <v>233531</v>
      </c>
      <c r="F113" s="16">
        <f t="shared" si="2"/>
        <v>100</v>
      </c>
    </row>
    <row r="114" spans="1:6" s="4" customFormat="1" ht="63" customHeight="1">
      <c r="A114" s="21" t="s">
        <v>23</v>
      </c>
      <c r="B114" s="67" t="s">
        <v>79</v>
      </c>
      <c r="C114" s="15"/>
      <c r="D114" s="19">
        <f>D115</f>
        <v>233531</v>
      </c>
      <c r="E114" s="36">
        <f>E115</f>
        <v>233531</v>
      </c>
      <c r="F114" s="20">
        <f t="shared" si="2"/>
        <v>100</v>
      </c>
    </row>
    <row r="115" spans="1:6" s="4" customFormat="1" ht="113.25" customHeight="1">
      <c r="A115" s="21" t="s">
        <v>14</v>
      </c>
      <c r="B115" s="39"/>
      <c r="C115" s="39" t="s">
        <v>15</v>
      </c>
      <c r="D115" s="19">
        <v>233531</v>
      </c>
      <c r="E115" s="46">
        <v>233531</v>
      </c>
      <c r="F115" s="20">
        <f t="shared" si="2"/>
        <v>100</v>
      </c>
    </row>
    <row r="116" spans="1:6" s="4" customFormat="1" ht="17.25" customHeight="1">
      <c r="A116" s="60" t="s">
        <v>12</v>
      </c>
      <c r="B116" s="18"/>
      <c r="C116" s="18"/>
      <c r="D116" s="59">
        <v>108000</v>
      </c>
      <c r="E116" s="33">
        <f>E117</f>
        <v>108000</v>
      </c>
      <c r="F116" s="16">
        <f t="shared" si="2"/>
        <v>100</v>
      </c>
    </row>
    <row r="117" spans="1:6" s="4" customFormat="1" ht="66.75" customHeight="1">
      <c r="A117" s="21" t="s">
        <v>20</v>
      </c>
      <c r="B117" s="67" t="s">
        <v>80</v>
      </c>
      <c r="C117" s="18"/>
      <c r="D117" s="44">
        <v>108000</v>
      </c>
      <c r="E117" s="80">
        <v>108000</v>
      </c>
      <c r="F117" s="20">
        <f t="shared" si="2"/>
        <v>100</v>
      </c>
    </row>
    <row r="118" spans="1:6" s="4" customFormat="1" ht="38.25" customHeight="1">
      <c r="A118" s="21" t="s">
        <v>21</v>
      </c>
      <c r="B118" s="73" t="s">
        <v>13</v>
      </c>
      <c r="C118" s="74">
        <v>300</v>
      </c>
      <c r="D118" s="75">
        <v>108000</v>
      </c>
      <c r="E118" s="76">
        <v>108000</v>
      </c>
      <c r="F118" s="20">
        <f t="shared" si="2"/>
        <v>100</v>
      </c>
    </row>
    <row r="119" spans="1:6" s="4" customFormat="1" ht="21" customHeight="1">
      <c r="A119" s="60" t="s">
        <v>27</v>
      </c>
      <c r="B119" s="18"/>
      <c r="C119" s="18"/>
      <c r="D119" s="59">
        <f>D8+D12+D16+D21+D25+D33+D37+D63+D71+D84</f>
        <v>42506145.6</v>
      </c>
      <c r="E119" s="81">
        <f>E8+E12+E16+E21+E25+E33+E37+E63+E71+E84</f>
        <v>39102476.81</v>
      </c>
      <c r="F119" s="16">
        <f t="shared" si="2"/>
        <v>91.99252545260185</v>
      </c>
    </row>
  </sheetData>
  <sheetProtection/>
  <mergeCells count="4">
    <mergeCell ref="A1:F1"/>
    <mergeCell ref="A2:F2"/>
    <mergeCell ref="A3:F3"/>
    <mergeCell ref="A5:F5"/>
  </mergeCells>
  <printOptions/>
  <pageMargins left="0.3937007874015748" right="0.3937007874015748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2021-04-19T12:08:47Z</dcterms:modified>
  <cp:category/>
  <cp:version/>
  <cp:contentType/>
  <cp:contentStatus/>
</cp:coreProperties>
</file>